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eduphst-my.sharepoint.com/personal/lvmanagement_phst_at/Documents/LVM/SJ 2026-27/26_27 - Zeiterhebung_Lehreplanung/Homepage/"/>
    </mc:Choice>
  </mc:AlternateContent>
  <xr:revisionPtr revIDLastSave="164" documentId="13_ncr:1_{F4DC1E0D-6CB8-47F0-B366-41DE7E23D4D3}" xr6:coauthVersionLast="47" xr6:coauthVersionMax="47" xr10:uidLastSave="{1CE92811-744F-4FD4-B4A4-010CB758B0E2}"/>
  <bookViews>
    <workbookView xWindow="-120" yWindow="-120" windowWidth="29040" windowHeight="15720" xr2:uid="{00000000-000D-0000-FFFF-FFFF00000000}"/>
  </bookViews>
  <sheets>
    <sheet name="Zeiterhebung" sheetId="1" r:id="rId1"/>
  </sheets>
  <definedNames>
    <definedName name="Abw">Zeiterhebung!$C$122</definedName>
    <definedName name="MA">Zeiterhebung!$S$8</definedName>
    <definedName name="SM">Zeiterhebung!$A$3</definedName>
    <definedName name="SoSe01">Zeiterhebung!$X$84</definedName>
    <definedName name="SoSe02">Zeiterhebung!$X$93</definedName>
    <definedName name="Stamm">Zeiterhebung!$H$23</definedName>
    <definedName name="WiSe01">Zeiterhebung!$X$34</definedName>
    <definedName name="WiSe02">Zeiterhebung!$X$43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2" i="1" l="1"/>
  <c r="M104" i="1"/>
  <c r="M105" i="1"/>
  <c r="M106" i="1"/>
  <c r="M107" i="1"/>
  <c r="M108" i="1"/>
  <c r="M109" i="1"/>
  <c r="M110" i="1"/>
  <c r="M111" i="1"/>
  <c r="M112" i="1"/>
  <c r="L60" i="1"/>
  <c r="L61" i="1"/>
  <c r="L62" i="1"/>
  <c r="L63" i="1"/>
  <c r="L64" i="1"/>
  <c r="L65" i="1"/>
  <c r="L66" i="1"/>
  <c r="L67" i="1"/>
  <c r="L68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22" i="1" l="1"/>
  <c r="P120" i="1" l="1" a="1"/>
  <c r="P120" i="1" s="1"/>
  <c r="O121" i="1" s="1"/>
  <c r="C2" i="1"/>
  <c r="O120" i="1" l="1"/>
  <c r="A17" i="1"/>
  <c r="E92" i="1" l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D92" i="1"/>
  <c r="V151" i="1" l="1"/>
  <c r="V152" i="1"/>
  <c r="V153" i="1"/>
  <c r="V154" i="1"/>
  <c r="V155" i="1"/>
  <c r="V156" i="1"/>
  <c r="V157" i="1"/>
  <c r="V158" i="1"/>
  <c r="V159" i="1"/>
  <c r="V160" i="1"/>
  <c r="V161" i="1"/>
  <c r="V150" i="1"/>
  <c r="V149" i="1" l="1"/>
  <c r="D6" i="1" s="1"/>
  <c r="E59" i="1"/>
  <c r="A29" i="1" l="1"/>
  <c r="A28" i="1"/>
  <c r="A27" i="1"/>
  <c r="A26" i="1"/>
  <c r="A25" i="1"/>
  <c r="A24" i="1"/>
  <c r="A23" i="1"/>
  <c r="A80" i="1" l="1"/>
  <c r="A92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73" i="1"/>
  <c r="A74" i="1"/>
  <c r="A75" i="1"/>
  <c r="A76" i="1"/>
  <c r="A77" i="1"/>
  <c r="A78" i="1"/>
  <c r="A79" i="1"/>
  <c r="A91" i="1"/>
  <c r="A90" i="1"/>
  <c r="A71" i="1"/>
  <c r="C21" i="1"/>
  <c r="C71" i="1"/>
  <c r="B21" i="1" l="1"/>
  <c r="U79" i="1" l="1"/>
  <c r="U77" i="1"/>
  <c r="U75" i="1"/>
  <c r="U29" i="1"/>
  <c r="U27" i="1"/>
  <c r="U25" i="1"/>
  <c r="E60" i="1" l="1"/>
  <c r="E61" i="1"/>
  <c r="V61" i="1" s="1"/>
  <c r="U61" i="1" s="1"/>
  <c r="E62" i="1"/>
  <c r="E63" i="1"/>
  <c r="E64" i="1"/>
  <c r="E65" i="1"/>
  <c r="E66" i="1"/>
  <c r="E67" i="1"/>
  <c r="E68" i="1"/>
  <c r="L59" i="1"/>
  <c r="E104" i="1"/>
  <c r="E105" i="1"/>
  <c r="E106" i="1"/>
  <c r="E107" i="1"/>
  <c r="E108" i="1"/>
  <c r="E109" i="1"/>
  <c r="E110" i="1"/>
  <c r="E111" i="1"/>
  <c r="E112" i="1"/>
  <c r="M103" i="1"/>
  <c r="E103" i="1"/>
  <c r="V65" i="1" l="1"/>
  <c r="U65" i="1" s="1"/>
  <c r="V109" i="1"/>
  <c r="U109" i="1" s="1"/>
  <c r="V105" i="1"/>
  <c r="U105" i="1" s="1"/>
  <c r="V68" i="1"/>
  <c r="U68" i="1" s="1"/>
  <c r="V64" i="1"/>
  <c r="U64" i="1" s="1"/>
  <c r="V110" i="1"/>
  <c r="U110" i="1" s="1"/>
  <c r="V106" i="1"/>
  <c r="U106" i="1" s="1"/>
  <c r="V66" i="1"/>
  <c r="U66" i="1" s="1"/>
  <c r="V62" i="1"/>
  <c r="U62" i="1" s="1"/>
  <c r="V67" i="1"/>
  <c r="U67" i="1" s="1"/>
  <c r="V111" i="1"/>
  <c r="U111" i="1" s="1"/>
  <c r="V107" i="1"/>
  <c r="U107" i="1" s="1"/>
  <c r="V112" i="1"/>
  <c r="U112" i="1" s="1"/>
  <c r="V108" i="1"/>
  <c r="U108" i="1" s="1"/>
  <c r="V104" i="1"/>
  <c r="U104" i="1" s="1"/>
  <c r="V59" i="1"/>
  <c r="U59" i="1" s="1"/>
  <c r="V60" i="1"/>
  <c r="U60" i="1" s="1"/>
  <c r="V63" i="1"/>
  <c r="U63" i="1" s="1"/>
  <c r="V103" i="1"/>
  <c r="U103" i="1" s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 s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 s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 s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 s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 s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80" i="1"/>
  <c r="K75" i="1"/>
  <c r="K79" i="1" s="1"/>
  <c r="U8" i="1"/>
  <c r="K25" i="1"/>
  <c r="K29" i="1" s="1"/>
  <c r="U93" i="1" l="1"/>
  <c r="E89" i="1"/>
  <c r="Y89" i="1" s="1"/>
  <c r="G89" i="1"/>
  <c r="AA89" i="1" s="1"/>
  <c r="K89" i="1"/>
  <c r="AE89" i="1" s="1"/>
  <c r="O89" i="1"/>
  <c r="AI89" i="1" s="1"/>
  <c r="D89" i="1"/>
  <c r="X89" i="1" s="1"/>
  <c r="H89" i="1"/>
  <c r="AB89" i="1" s="1"/>
  <c r="L89" i="1"/>
  <c r="AF89" i="1" s="1"/>
  <c r="P89" i="1"/>
  <c r="AJ89" i="1" s="1"/>
  <c r="I89" i="1"/>
  <c r="AC89" i="1" s="1"/>
  <c r="M89" i="1"/>
  <c r="AG89" i="1" s="1"/>
  <c r="Q89" i="1"/>
  <c r="AK89" i="1" s="1"/>
  <c r="F89" i="1"/>
  <c r="Z89" i="1" s="1"/>
  <c r="J89" i="1"/>
  <c r="AD89" i="1" s="1"/>
  <c r="N89" i="1"/>
  <c r="AH89" i="1" s="1"/>
  <c r="R89" i="1"/>
  <c r="AL89" i="1" s="1"/>
  <c r="P39" i="1"/>
  <c r="L39" i="1"/>
  <c r="H39" i="1"/>
  <c r="D39" i="1"/>
  <c r="O39" i="1"/>
  <c r="K39" i="1"/>
  <c r="G39" i="1"/>
  <c r="R39" i="1"/>
  <c r="N39" i="1"/>
  <c r="J39" i="1"/>
  <c r="F39" i="1"/>
  <c r="Q39" i="1"/>
  <c r="M39" i="1"/>
  <c r="I39" i="1"/>
  <c r="E39" i="1"/>
  <c r="K77" i="1"/>
  <c r="L77" i="1" s="1"/>
  <c r="W44" i="1"/>
  <c r="W45" i="1"/>
  <c r="W46" i="1"/>
  <c r="W47" i="1"/>
  <c r="W48" i="1"/>
  <c r="W43" i="1"/>
  <c r="V43" i="1"/>
  <c r="K27" i="1"/>
  <c r="L27" i="1" s="1"/>
  <c r="U43" i="1" l="1"/>
  <c r="J87" i="1"/>
  <c r="O85" i="1"/>
  <c r="G86" i="1"/>
  <c r="N87" i="1"/>
  <c r="H87" i="1"/>
  <c r="P85" i="1"/>
  <c r="M85" i="1"/>
  <c r="K85" i="1"/>
  <c r="Q86" i="1"/>
  <c r="E86" i="1"/>
  <c r="H86" i="1"/>
  <c r="I87" i="1"/>
  <c r="D87" i="1"/>
  <c r="E87" i="1"/>
  <c r="K88" i="1"/>
  <c r="O88" i="1"/>
  <c r="AI88" i="1" s="1"/>
  <c r="J88" i="1"/>
  <c r="H88" i="1"/>
  <c r="Q88" i="1"/>
  <c r="N88" i="1"/>
  <c r="R88" i="1"/>
  <c r="G88" i="1"/>
  <c r="L88" i="1"/>
  <c r="P88" i="1"/>
  <c r="E88" i="1"/>
  <c r="I88" i="1"/>
  <c r="M88" i="1"/>
  <c r="F88" i="1"/>
  <c r="D88" i="1"/>
  <c r="R85" i="1"/>
  <c r="L85" i="1"/>
  <c r="N86" i="1"/>
  <c r="M86" i="1"/>
  <c r="P86" i="1"/>
  <c r="J86" i="1"/>
  <c r="G87" i="1"/>
  <c r="F87" i="1"/>
  <c r="P87" i="1"/>
  <c r="O87" i="1"/>
  <c r="Q85" i="1"/>
  <c r="F86" i="1"/>
  <c r="I86" i="1"/>
  <c r="K86" i="1"/>
  <c r="M87" i="1"/>
  <c r="N85" i="1"/>
  <c r="J85" i="1"/>
  <c r="D86" i="1"/>
  <c r="R86" i="1"/>
  <c r="L86" i="1"/>
  <c r="O86" i="1"/>
  <c r="R87" i="1"/>
  <c r="Q87" i="1"/>
  <c r="L87" i="1"/>
  <c r="K87" i="1"/>
  <c r="N84" i="1"/>
  <c r="E85" i="1"/>
  <c r="I85" i="1"/>
  <c r="F85" i="1"/>
  <c r="D85" i="1"/>
  <c r="G85" i="1"/>
  <c r="H85" i="1"/>
  <c r="O84" i="1"/>
  <c r="Q84" i="1"/>
  <c r="P84" i="1"/>
  <c r="K84" i="1"/>
  <c r="M84" i="1"/>
  <c r="R84" i="1"/>
  <c r="L84" i="1"/>
  <c r="J84" i="1"/>
  <c r="F84" i="1"/>
  <c r="D84" i="1"/>
  <c r="G84" i="1"/>
  <c r="H84" i="1"/>
  <c r="E84" i="1"/>
  <c r="I84" i="1"/>
  <c r="P34" i="1" l="1"/>
  <c r="Q35" i="1"/>
  <c r="R36" i="1"/>
  <c r="D38" i="1"/>
  <c r="E34" i="1"/>
  <c r="F35" i="1"/>
  <c r="G36" i="1"/>
  <c r="H37" i="1"/>
  <c r="I38" i="1"/>
  <c r="J34" i="1"/>
  <c r="K35" i="1"/>
  <c r="L36" i="1"/>
  <c r="M37" i="1"/>
  <c r="N38" i="1"/>
  <c r="O34" i="1"/>
  <c r="P35" i="1"/>
  <c r="Q36" i="1"/>
  <c r="R37" i="1"/>
  <c r="D34" i="1"/>
  <c r="E35" i="1"/>
  <c r="F36" i="1"/>
  <c r="G37" i="1"/>
  <c r="H38" i="1"/>
  <c r="I34" i="1"/>
  <c r="J35" i="1"/>
  <c r="K36" i="1"/>
  <c r="L37" i="1"/>
  <c r="M38" i="1"/>
  <c r="N34" i="1"/>
  <c r="O35" i="1"/>
  <c r="P36" i="1"/>
  <c r="Q37" i="1"/>
  <c r="R38" i="1"/>
  <c r="D35" i="1"/>
  <c r="E36" i="1"/>
  <c r="F37" i="1"/>
  <c r="G38" i="1"/>
  <c r="H34" i="1"/>
  <c r="I35" i="1"/>
  <c r="J36" i="1"/>
  <c r="K37" i="1"/>
  <c r="L38" i="1"/>
  <c r="M34" i="1"/>
  <c r="N35" i="1"/>
  <c r="O36" i="1"/>
  <c r="P37" i="1"/>
  <c r="Q38" i="1"/>
  <c r="R34" i="1"/>
  <c r="D36" i="1"/>
  <c r="E37" i="1"/>
  <c r="F38" i="1"/>
  <c r="G34" i="1"/>
  <c r="H35" i="1"/>
  <c r="I36" i="1"/>
  <c r="J37" i="1"/>
  <c r="K38" i="1"/>
  <c r="L34" i="1"/>
  <c r="M35" i="1"/>
  <c r="N36" i="1"/>
  <c r="O37" i="1"/>
  <c r="P38" i="1"/>
  <c r="Q34" i="1"/>
  <c r="R35" i="1"/>
  <c r="D37" i="1"/>
  <c r="E38" i="1"/>
  <c r="F34" i="1"/>
  <c r="G35" i="1"/>
  <c r="H36" i="1"/>
  <c r="I37" i="1"/>
  <c r="J38" i="1"/>
  <c r="K34" i="1"/>
  <c r="L35" i="1"/>
  <c r="M36" i="1"/>
  <c r="N37" i="1"/>
  <c r="O38" i="1"/>
  <c r="Y39" i="1"/>
  <c r="X39" i="1"/>
  <c r="AF39" i="1"/>
  <c r="AD39" i="1"/>
  <c r="AI39" i="1"/>
  <c r="AG39" i="1"/>
  <c r="AA39" i="1"/>
  <c r="AE39" i="1"/>
  <c r="Z39" i="1"/>
  <c r="AL39" i="1"/>
  <c r="AC39" i="1"/>
  <c r="AK39" i="1"/>
  <c r="AB39" i="1"/>
  <c r="AJ39" i="1"/>
  <c r="AH39" i="1"/>
  <c r="AL87" i="1"/>
  <c r="AA87" i="1"/>
  <c r="AJ86" i="1"/>
  <c r="AJ88" i="1"/>
  <c r="AC88" i="1"/>
  <c r="X86" i="1"/>
  <c r="AK84" i="1"/>
  <c r="AD84" i="1"/>
  <c r="AF84" i="1"/>
  <c r="Y86" i="1"/>
  <c r="AB85" i="1"/>
  <c r="Z87" i="1"/>
  <c r="X88" i="1"/>
  <c r="Y84" i="1"/>
  <c r="AC86" i="1"/>
  <c r="AE87" i="1"/>
  <c r="AH84" i="1"/>
  <c r="AF85" i="1"/>
  <c r="AF87" i="1"/>
  <c r="AH88" i="1"/>
  <c r="AI84" i="1"/>
  <c r="AK85" i="1"/>
  <c r="Y87" i="1"/>
  <c r="AB84" i="1"/>
  <c r="AJ84" i="1"/>
  <c r="AB86" i="1"/>
  <c r="AB88" i="1"/>
  <c r="AC84" i="1"/>
  <c r="AE85" i="1"/>
  <c r="AG86" i="1"/>
  <c r="AI87" i="1"/>
  <c r="AK88" i="1"/>
  <c r="AL84" i="1"/>
  <c r="AJ85" i="1"/>
  <c r="AL86" i="1"/>
  <c r="AJ87" i="1"/>
  <c r="AL88" i="1"/>
  <c r="Y85" i="1"/>
  <c r="AA86" i="1"/>
  <c r="AC87" i="1"/>
  <c r="AE88" i="1"/>
  <c r="AD86" i="1"/>
  <c r="AB87" i="1"/>
  <c r="AD88" i="1"/>
  <c r="AE84" i="1"/>
  <c r="AG85" i="1"/>
  <c r="AI86" i="1"/>
  <c r="AK87" i="1"/>
  <c r="AF86" i="1"/>
  <c r="AD87" i="1"/>
  <c r="AL85" i="1"/>
  <c r="AA85" i="1"/>
  <c r="AG88" i="1"/>
  <c r="AH86" i="1"/>
  <c r="AA88" i="1"/>
  <c r="AD85" i="1"/>
  <c r="AH85" i="1"/>
  <c r="Z85" i="1"/>
  <c r="AH87" i="1"/>
  <c r="AF88" i="1"/>
  <c r="AG84" i="1"/>
  <c r="AI85" i="1"/>
  <c r="AK86" i="1"/>
  <c r="Y88" i="1"/>
  <c r="Z84" i="1"/>
  <c r="X85" i="1"/>
  <c r="Z86" i="1"/>
  <c r="X87" i="1"/>
  <c r="Z88" i="1"/>
  <c r="AA84" i="1"/>
  <c r="AC85" i="1"/>
  <c r="AE86" i="1"/>
  <c r="AG87" i="1"/>
  <c r="U30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K43" i="1"/>
  <c r="AL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X43" i="1"/>
  <c r="V44" i="1"/>
  <c r="U44" i="1" s="1"/>
  <c r="V45" i="1"/>
  <c r="U45" i="1" s="1"/>
  <c r="V46" i="1"/>
  <c r="V47" i="1"/>
  <c r="U47" i="1" s="1"/>
  <c r="V48" i="1"/>
  <c r="U48" i="1" s="1"/>
  <c r="U46" i="1" l="1"/>
  <c r="X84" i="1"/>
  <c r="V89" i="1"/>
  <c r="U99" i="1" s="1"/>
  <c r="V39" i="1"/>
  <c r="U49" i="1" s="1"/>
  <c r="X35" i="1"/>
  <c r="AD34" i="1"/>
  <c r="AI34" i="1"/>
  <c r="AI38" i="1"/>
  <c r="AE38" i="1"/>
  <c r="AJ37" i="1"/>
  <c r="AF37" i="1"/>
  <c r="AK36" i="1"/>
  <c r="AG36" i="1"/>
  <c r="AL35" i="1"/>
  <c r="AH35" i="1"/>
  <c r="AD35" i="1"/>
  <c r="AL34" i="1"/>
  <c r="AH34" i="1"/>
  <c r="AL38" i="1"/>
  <c r="AH38" i="1"/>
  <c r="AD38" i="1"/>
  <c r="AI37" i="1"/>
  <c r="AE37" i="1"/>
  <c r="AJ36" i="1"/>
  <c r="AF36" i="1"/>
  <c r="AK35" i="1"/>
  <c r="AG35" i="1"/>
  <c r="AK34" i="1"/>
  <c r="AG34" i="1"/>
  <c r="AK38" i="1"/>
  <c r="AG38" i="1"/>
  <c r="AL37" i="1"/>
  <c r="AH37" i="1"/>
  <c r="AD37" i="1"/>
  <c r="AI36" i="1"/>
  <c r="AE36" i="1"/>
  <c r="AJ35" i="1"/>
  <c r="AF35" i="1"/>
  <c r="AJ34" i="1"/>
  <c r="AF34" i="1"/>
  <c r="AJ38" i="1"/>
  <c r="AF38" i="1"/>
  <c r="AK37" i="1"/>
  <c r="AG37" i="1"/>
  <c r="AL36" i="1"/>
  <c r="AH36" i="1"/>
  <c r="AD36" i="1"/>
  <c r="AI35" i="1"/>
  <c r="AE35" i="1"/>
  <c r="AE34" i="1"/>
  <c r="AB34" i="1"/>
  <c r="AB38" i="1"/>
  <c r="X38" i="1"/>
  <c r="Z37" i="1"/>
  <c r="AB36" i="1"/>
  <c r="X36" i="1"/>
  <c r="Z35" i="1"/>
  <c r="AC34" i="1"/>
  <c r="AC38" i="1"/>
  <c r="Y38" i="1"/>
  <c r="AA37" i="1"/>
  <c r="AC36" i="1"/>
  <c r="Y36" i="1"/>
  <c r="AA35" i="1"/>
  <c r="X34" i="1"/>
  <c r="AA34" i="1"/>
  <c r="AA38" i="1"/>
  <c r="AC37" i="1"/>
  <c r="Y37" i="1"/>
  <c r="AA36" i="1"/>
  <c r="AC35" i="1"/>
  <c r="Y35" i="1"/>
  <c r="Y34" i="1"/>
  <c r="Z34" i="1"/>
  <c r="Z38" i="1"/>
  <c r="AB37" i="1"/>
  <c r="X37" i="1"/>
  <c r="Z36" i="1"/>
  <c r="AB35" i="1"/>
  <c r="U9" i="1"/>
  <c r="U11" i="1"/>
  <c r="U12" i="1"/>
  <c r="X5" i="1" l="1"/>
  <c r="W5" i="1"/>
  <c r="V5" i="1" l="1"/>
  <c r="U5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<sst xmlns="http://schemas.openxmlformats.org/spreadsheetml/2006/main" count="164" uniqueCount="77">
  <si>
    <t>ausblenden</t>
  </si>
  <si>
    <t>Stamm (s) oder Mitverwendet (m) ?</t>
  </si>
  <si>
    <t>M</t>
  </si>
  <si>
    <t>im Bereich der Lehramtsstudien in der Primarstufe,
Sekundarstufe AB und Sekundarstufe BB, Ausbildung BA Elementarpädagogik</t>
  </si>
  <si>
    <t>Name</t>
  </si>
  <si>
    <t>Stamm-OE</t>
  </si>
  <si>
    <t>Weitere OE</t>
  </si>
  <si>
    <t>Tel.Nr.</t>
  </si>
  <si>
    <t>eMail</t>
  </si>
  <si>
    <t>Mittels der Taste X (eintippen) Ihre Blockzeiten in der unten dargestellten Tabelle sperren.</t>
  </si>
  <si>
    <r>
      <t xml:space="preserve">Bitte </t>
    </r>
    <r>
      <rPr>
        <b/>
        <u/>
        <sz val="10"/>
        <color rgb="FFFF0000"/>
        <rFont val="Calibri"/>
        <family val="2"/>
        <scheme val="minor"/>
      </rPr>
      <t>keine</t>
    </r>
    <r>
      <rPr>
        <sz val="10"/>
        <color rgb="FFFF0000"/>
        <rFont val="Calibri"/>
        <family val="2"/>
        <scheme val="minor"/>
      </rPr>
      <t xml:space="preserve"> Kopierfunktionen (AutoAusfüllen, Strg+C, …) verwenden.</t>
    </r>
  </si>
  <si>
    <t>kein Eintrag</t>
  </si>
  <si>
    <t>stehe für Lehrveranstaltungen (LV) an der PH zur Verfügung</t>
  </si>
  <si>
    <t>freier Wunschhalbtag/Wunschtag - stehe für KEINE LV zur Verfügung</t>
  </si>
  <si>
    <t>x</t>
  </si>
  <si>
    <t>Eintrag    X</t>
  </si>
  <si>
    <t>stehe für KEINE LV zur Verfügung</t>
  </si>
  <si>
    <t>Auswahl</t>
  </si>
  <si>
    <t>Montag</t>
  </si>
  <si>
    <t>Montag Vormittag</t>
  </si>
  <si>
    <t>Montag Nachmittag</t>
  </si>
  <si>
    <t>regelmäßig Samstag Lehre</t>
  </si>
  <si>
    <t>Dienstag</t>
  </si>
  <si>
    <t>Dienstag Vormittag</t>
  </si>
  <si>
    <t>Dienstag Nachmittag</t>
  </si>
  <si>
    <t>freier Wochentag</t>
  </si>
  <si>
    <t>Mittwoch</t>
  </si>
  <si>
    <t>Mittwoch Vormittag</t>
  </si>
  <si>
    <t>Mittwoch Nachmittag</t>
  </si>
  <si>
    <t>freier Wunschhalbtag</t>
  </si>
  <si>
    <t>Donnerstag</t>
  </si>
  <si>
    <t>Donnerstag Vormittag</t>
  </si>
  <si>
    <t>Donnerstag Nachmittag</t>
  </si>
  <si>
    <t>Freitag</t>
  </si>
  <si>
    <t>Freitag Vormittag</t>
  </si>
  <si>
    <t>Freitag Nachmittag</t>
  </si>
  <si>
    <t>Vormittag</t>
  </si>
  <si>
    <t>Nachmittag</t>
  </si>
  <si>
    <t>08:15 09:00</t>
  </si>
  <si>
    <t>09:00 09:45</t>
  </si>
  <si>
    <t>10:00 10:45</t>
  </si>
  <si>
    <t>10:45 11:30</t>
  </si>
  <si>
    <t>11:45 12:30</t>
  </si>
  <si>
    <t>12:30 13:15</t>
  </si>
  <si>
    <t>13:30 14:15</t>
  </si>
  <si>
    <t>14:15 15:00</t>
  </si>
  <si>
    <t>15:15 16:00</t>
  </si>
  <si>
    <t>16:00 16:45</t>
  </si>
  <si>
    <t>17:00 17:45</t>
  </si>
  <si>
    <t>17:45 18:30</t>
  </si>
  <si>
    <t>18:45 19:30</t>
  </si>
  <si>
    <t>19:30 20:15</t>
  </si>
  <si>
    <t>20:15 21:00</t>
  </si>
  <si>
    <t>Begründung</t>
  </si>
  <si>
    <t>Samstag</t>
  </si>
  <si>
    <t>Abweichende Abhaltung der Lehre</t>
  </si>
  <si>
    <t xml:space="preserve">Grundsätzlich werden Lehrveranstaltungen wie folgt geplant: </t>
  </si>
  <si>
    <t>- 1 SSt.:  zweiwöchentlicher 2er-Block</t>
  </si>
  <si>
    <t>- 2 SSt.:  wöchentlicher 2er-Block</t>
  </si>
  <si>
    <t>- 4er-, 6er-Blöcke sind möglich; 3er-Blöcke nur im Ausnahmefall (z.B.: vorgegebene Zeitblöcke, kürzeres Semester, …)</t>
  </si>
  <si>
    <r>
      <rPr>
        <i/>
        <sz val="11"/>
        <color rgb="FF000000"/>
        <rFont val="Calibri"/>
        <family val="2"/>
      </rPr>
      <t xml:space="preserve">- Bei zwei Lehrenden in einer Lehrveranstaltung werden die beiden Personen abwechselnd eingeplant.
</t>
    </r>
    <r>
      <rPr>
        <b/>
        <sz val="11"/>
        <color rgb="FF000000"/>
        <rFont val="Calibri"/>
        <family val="2"/>
      </rPr>
      <t>Wenn aus didaktischen/pädagogischen Gründen eine alternative Planung nötig ist, geben Sie diese bitte hier genau bekannt:</t>
    </r>
  </si>
  <si>
    <t>LV NR</t>
  </si>
  <si>
    <t>LV Titel</t>
  </si>
  <si>
    <t>Planung</t>
  </si>
  <si>
    <t>Sommersemester</t>
  </si>
  <si>
    <t>Ausblenden</t>
  </si>
  <si>
    <t>Meine Abwesenheiten</t>
  </si>
  <si>
    <t>Datum Von</t>
  </si>
  <si>
    <t>Uhrzeit Von</t>
  </si>
  <si>
    <t>Datum Bis</t>
  </si>
  <si>
    <t>Uhrzeit Bis</t>
  </si>
  <si>
    <t>Grund</t>
  </si>
  <si>
    <t>Anmerkungen</t>
  </si>
  <si>
    <t>Für die Planung der Lehrveranstaltungen können nur in dieser EXCEL Datei angegebene Inhalte berücksichtigt werden. Informationen des Vorjahres werden NICHT berücksichtigt!</t>
  </si>
  <si>
    <t>SJ 2026/27</t>
  </si>
  <si>
    <r>
      <t xml:space="preserve">Bitte geben Sie auch zusätzlich jene einzelnen (Halb)Tage an, an welchen Sie darüber hinaus nicht für Lehre in der Ausbildung verfügbar 
sind (z.B.: bereits terminierte Abwesenheiten, HS-Lehrgänge, Fortbildungen, mehrtägige Studienveranstaltungen mit einzelnen Gruppen ….), damit an diesen Tagen keine Lehrveranstaltungen eingeplant werden.
</t>
    </r>
    <r>
      <rPr>
        <i/>
        <sz val="11"/>
        <color theme="1"/>
        <rFont val="Calibri"/>
        <family val="2"/>
        <scheme val="minor"/>
      </rPr>
      <t xml:space="preserve">Bitte ein gültiges </t>
    </r>
    <r>
      <rPr>
        <b/>
        <i/>
        <sz val="11"/>
        <color theme="1"/>
        <rFont val="Calibri"/>
        <family val="2"/>
        <scheme val="minor"/>
      </rPr>
      <t>Datum</t>
    </r>
    <r>
      <rPr>
        <i/>
        <sz val="11"/>
        <color theme="1"/>
        <rFont val="Calibri"/>
        <family val="2"/>
        <scheme val="minor"/>
      </rPr>
      <t xml:space="preserve"> in der Form </t>
    </r>
    <r>
      <rPr>
        <b/>
        <i/>
        <sz val="11"/>
        <color theme="1"/>
        <rFont val="Calibri"/>
        <family val="2"/>
        <scheme val="minor"/>
      </rPr>
      <t>TT.MM.JJ</t>
    </r>
    <r>
      <rPr>
        <i/>
        <sz val="11"/>
        <color theme="1"/>
        <rFont val="Calibri"/>
        <family val="2"/>
        <scheme val="minor"/>
      </rPr>
      <t xml:space="preserve"> (Bsp: 22.03.27) eingeben und </t>
    </r>
    <r>
      <rPr>
        <i/>
        <u/>
        <sz val="11"/>
        <color rgb="FFFF0000"/>
        <rFont val="Calibri"/>
        <family val="2"/>
        <scheme val="minor"/>
      </rPr>
      <t>nicht</t>
    </r>
    <r>
      <rPr>
        <i/>
        <sz val="11"/>
        <color theme="1"/>
        <rFont val="Calibri"/>
        <family val="2"/>
        <scheme val="minor"/>
      </rPr>
      <t xml:space="preserve"> die </t>
    </r>
    <r>
      <rPr>
        <i/>
        <u/>
        <sz val="11"/>
        <color rgb="FFFF0000"/>
        <rFont val="Calibri"/>
        <family val="2"/>
        <scheme val="minor"/>
      </rPr>
      <t>Kopierfunktion</t>
    </r>
    <r>
      <rPr>
        <i/>
        <sz val="11"/>
        <color theme="1"/>
        <rFont val="Calibri"/>
        <family val="2"/>
        <scheme val="minor"/>
      </rPr>
      <t xml:space="preserve"> (Strg+C, ...) verwenden.</t>
    </r>
  </si>
  <si>
    <r>
      <t xml:space="preserve">Spätester Abgabetermin: </t>
    </r>
    <r>
      <rPr>
        <sz val="11"/>
        <color rgb="FFFF0000"/>
        <rFont val="Calibri"/>
        <family val="2"/>
        <scheme val="minor"/>
      </rPr>
      <t>23.03.2026</t>
    </r>
    <r>
      <rPr>
        <sz val="11"/>
        <color theme="1"/>
        <rFont val="Calibri"/>
        <family val="2"/>
        <scheme val="minor"/>
      </rPr>
      <t xml:space="preserve"> per eMail in Ihrer Stamm-OE, die Erhebung wird danach an das Vizerektorat für Studium und Lehre weitergeleitet. Spätere Meldungen können im Stundenplan nicht mehr berücksichtigt werden!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</si>
</sst>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,\ dd/mm/yyyy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/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/>
    <xf numFmtId="0" fontId="11" fillId="0" borderId="0" xfId="0" applyFont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0" borderId="0" xfId="0" applyAlignment="1">
      <alignment horizontal="left" vertical="center"/>
    </xf>
    <xf numFmtId="0" fontId="0" fillId="0" borderId="0" xfId="0" quotePrefix="1"/>
    <xf numFmtId="0" fontId="0" fillId="7" borderId="0" xfId="0" applyFill="1"/>
    <xf numFmtId="0" fontId="10" fillId="7" borderId="0" xfId="0" applyFont="1" applyFill="1"/>
    <xf numFmtId="0" fontId="1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20" fontId="1" fillId="0" borderId="7" xfId="0" applyNumberFormat="1" applyFont="1" applyBorder="1" applyAlignment="1">
      <alignment horizontal="center" wrapText="1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5" fillId="0" borderId="0" xfId="0" applyFont="1"/>
    <xf numFmtId="0" fontId="13" fillId="3" borderId="0" xfId="0" applyFont="1" applyFill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1" applyProtection="1"/>
    <xf numFmtId="0" fontId="4" fillId="0" borderId="0" xfId="0" applyFont="1" applyAlignment="1">
      <alignment wrapText="1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wrapText="1"/>
    </xf>
    <xf numFmtId="0" fontId="18" fillId="0" borderId="0" xfId="0" quotePrefix="1" applyFont="1"/>
    <xf numFmtId="0" fontId="14" fillId="0" borderId="0" xfId="0" applyFont="1" applyAlignment="1">
      <alignment horizontal="center"/>
    </xf>
    <xf numFmtId="164" fontId="0" fillId="2" borderId="0" xfId="0" applyNumberForma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7" fillId="8" borderId="0" xfId="0" applyFont="1" applyFill="1" applyAlignment="1">
      <alignment horizontal="center" vertical="top"/>
    </xf>
    <xf numFmtId="20" fontId="6" fillId="2" borderId="0" xfId="0" applyNumberFormat="1" applyFont="1" applyFill="1" applyAlignment="1" applyProtection="1">
      <alignment horizontal="center"/>
      <protection locked="0"/>
    </xf>
    <xf numFmtId="20" fontId="0" fillId="2" borderId="0" xfId="0" applyNumberForma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2" borderId="0" xfId="0" applyFont="1" applyFill="1" applyAlignment="1" applyProtection="1">
      <alignment horizontal="left"/>
      <protection locked="0"/>
    </xf>
    <xf numFmtId="49" fontId="0" fillId="2" borderId="0" xfId="0" applyNumberForma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0" fillId="5" borderId="0" xfId="0" applyFill="1" applyAlignment="1">
      <alignment horizontal="center" vertical="center" textRotation="90"/>
    </xf>
    <xf numFmtId="0" fontId="0" fillId="6" borderId="0" xfId="0" applyFill="1" applyAlignment="1">
      <alignment horizontal="center" vertical="center" textRotation="90"/>
    </xf>
    <xf numFmtId="0" fontId="19" fillId="0" borderId="0" xfId="0" quotePrefix="1" applyFont="1" applyAlignment="1">
      <alignment horizontal="left" vertical="top" wrapText="1"/>
    </xf>
    <xf numFmtId="0" fontId="13" fillId="0" borderId="0" xfId="0" quotePrefix="1" applyFont="1" applyAlignment="1">
      <alignment horizontal="left" vertical="top" wrapText="1"/>
    </xf>
    <xf numFmtId="0" fontId="0" fillId="2" borderId="0" xfId="0" applyFill="1" applyAlignment="1" applyProtection="1">
      <alignment horizontal="left" vertical="top" wrapText="1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Alignment="1">
      <alignment horizontal="center"/>
    </xf>
  </cellXfs>
  <cellStyles count="2">
    <cellStyle name="Link" xfId="1" builtinId="8"/>
    <cellStyle name="Standard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rgb="FFFF9999"/>
        </patternFill>
      </fill>
    </dxf>
    <dxf>
      <fill>
        <patternFill>
          <bgColor rgb="FFFF9999"/>
        </patternFill>
      </fill>
      <border>
        <vertical/>
        <horizontal/>
      </border>
    </dxf>
    <dxf>
      <fill>
        <patternFill>
          <bgColor theme="5" tint="0.59996337778862885"/>
        </patternFill>
      </fill>
    </dxf>
    <dxf>
      <fill>
        <patternFill>
          <bgColor rgb="FFFF9999"/>
        </patternFill>
      </fill>
    </dxf>
    <dxf>
      <font>
        <color theme="1"/>
      </font>
    </dxf>
    <dxf>
      <font>
        <color theme="1"/>
      </font>
    </dxf>
    <dxf>
      <fill>
        <patternFill>
          <bgColor rgb="FFFF9999"/>
        </patternFill>
      </fill>
      <border>
        <vertical/>
        <horizontal/>
      </border>
    </dxf>
    <dxf>
      <fill>
        <patternFill>
          <bgColor theme="5" tint="0.59996337778862885"/>
        </patternFill>
      </fill>
    </dxf>
    <dxf>
      <font>
        <color theme="1"/>
      </font>
    </dxf>
    <dxf>
      <font>
        <color theme="1"/>
      </font>
    </dxf>
    <dxf>
      <fill>
        <patternFill>
          <bgColor rgb="FFFF9999"/>
        </patternFill>
      </fill>
      <border>
        <vertical/>
        <horizontal/>
      </border>
    </dxf>
    <dxf>
      <fill>
        <patternFill>
          <bgColor theme="5" tint="0.59996337778862885"/>
        </patternFill>
      </fill>
    </dxf>
    <dxf>
      <fill>
        <patternFill>
          <bgColor rgb="FFFF9999"/>
        </patternFill>
      </fill>
      <border>
        <vertical/>
        <horizontal/>
      </border>
    </dxf>
    <dxf>
      <fill>
        <patternFill>
          <bgColor theme="5" tint="0.59996337778862885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ED6D2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312962</xdr:colOff>
      <xdr:row>1</xdr:row>
      <xdr:rowOff>27215</xdr:rowOff>
    </xdr:from>
    <xdr:to>
      <xdr:col>18</xdr:col>
      <xdr:colOff>1632856</xdr:colOff>
      <xdr:row>1</xdr:row>
      <xdr:rowOff>800814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58E2DE6-94C9-4CDE-9AF2-4817BFA76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6533" y="217715"/>
          <a:ext cx="2081893" cy="773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M166"/>
  <sheetViews>
    <sheetView showGridLines="0" tabSelected="1" topLeftCell="B1" zoomScaleNormal="100" workbookViewId="0">
      <selection activeCell="D8" sqref="D8:R8"/>
    </sheetView>
  </sheetViews>
  <sheetFormatPr baseColWidth="10" defaultColWidth="9.140625" defaultRowHeight="15" x14ac:dyDescent="0.25"/>
  <cols>
    <col min="1" max="1" width="13.140625" style="11" hidden="1" customWidth="1"/>
    <col min="2" max="2" width="4.7109375" customWidth="1"/>
    <col min="3" max="3" width="11.7109375" customWidth="1"/>
    <col min="4" max="14" width="5.7109375" customWidth="1"/>
    <col min="15" max="15" width="6.140625" customWidth="1"/>
    <col min="16" max="18" width="5.7109375" customWidth="1"/>
    <col min="19" max="19" width="24.85546875" customWidth="1"/>
    <col min="20" max="20" width="3.7109375" customWidth="1"/>
    <col min="21" max="21" width="24.5703125" style="11" customWidth="1"/>
    <col min="22" max="37" width="11.42578125" hidden="1" customWidth="1"/>
    <col min="38" max="38" width="0.140625" hidden="1" customWidth="1"/>
    <col min="39" max="39" width="11.42578125" hidden="1" customWidth="1"/>
  </cols>
  <sheetData>
    <row r="1" spans="1:38" x14ac:dyDescent="0.25">
      <c r="V1" s="11" t="s">
        <v>0</v>
      </c>
      <c r="W1" s="11" t="s">
        <v>0</v>
      </c>
      <c r="X1" s="11" t="s">
        <v>0</v>
      </c>
      <c r="Y1" s="11" t="s">
        <v>0</v>
      </c>
      <c r="Z1" s="11" t="s">
        <v>0</v>
      </c>
      <c r="AA1" s="11" t="s">
        <v>0</v>
      </c>
      <c r="AB1" s="11" t="s">
        <v>0</v>
      </c>
      <c r="AC1" s="11" t="s">
        <v>0</v>
      </c>
      <c r="AD1" s="11" t="s">
        <v>0</v>
      </c>
      <c r="AE1" s="11" t="s">
        <v>0</v>
      </c>
      <c r="AF1" s="11" t="s">
        <v>0</v>
      </c>
      <c r="AG1" s="11" t="s">
        <v>0</v>
      </c>
      <c r="AH1" s="11" t="s">
        <v>0</v>
      </c>
      <c r="AI1" s="11" t="s">
        <v>0</v>
      </c>
      <c r="AJ1" s="11" t="s">
        <v>0</v>
      </c>
      <c r="AK1" s="11" t="s">
        <v>0</v>
      </c>
      <c r="AL1" s="11" t="s">
        <v>0</v>
      </c>
    </row>
    <row r="2" spans="1:38" ht="65.25" customHeight="1" x14ac:dyDescent="0.5">
      <c r="A2" s="36" t="s">
        <v>1</v>
      </c>
      <c r="B2" s="22"/>
      <c r="C2" s="51" t="str">
        <f>"Zeiterhebung Lehrende - Stundenplan
für " &amp; IF(A3="s","Stammpersonal ","Lehrende ") &amp;A4</f>
        <v>Zeiterhebung Lehrende - Stundenplan
für Lehrende SJ 2026/27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23"/>
    </row>
    <row r="3" spans="1:38" ht="45" customHeight="1" x14ac:dyDescent="0.25">
      <c r="A3" s="37" t="s">
        <v>2</v>
      </c>
      <c r="B3" s="22"/>
      <c r="C3" s="53" t="s">
        <v>3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22"/>
    </row>
    <row r="4" spans="1:38" ht="15" customHeight="1" x14ac:dyDescent="0.25">
      <c r="A4" s="36" t="s">
        <v>74</v>
      </c>
      <c r="B4" s="22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22"/>
    </row>
    <row r="5" spans="1:38" ht="45" customHeight="1" x14ac:dyDescent="0.25">
      <c r="A5" s="40">
        <v>46104</v>
      </c>
      <c r="B5" s="22"/>
      <c r="C5" s="54" t="s">
        <v>76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22"/>
      <c r="U5" s="17" t="str">
        <f>IF(V5=0,"","Fehlende Daten!")</f>
        <v>Fehlende Daten!</v>
      </c>
      <c r="V5" s="24">
        <f>IF(SM="S",W5,X5)</f>
        <v>69</v>
      </c>
      <c r="W5" s="24">
        <f>LEN(_xlfn.CONCAT(U8:U166))</f>
        <v>114</v>
      </c>
      <c r="X5" s="24">
        <f>LEN(_xlfn.CONCAT(U8:U12))+LEN(_xlfn.CONCAT(U43:U49))+LEN(_xlfn.CONCAT(U59:U68))</f>
        <v>69</v>
      </c>
    </row>
    <row r="6" spans="1:38" x14ac:dyDescent="0.25">
      <c r="B6" s="22"/>
      <c r="D6" s="35" t="str">
        <f>IF(V149&lt;&gt;0,"Anmerkungen vorhanden","")</f>
        <v/>
      </c>
      <c r="T6" s="22"/>
    </row>
    <row r="7" spans="1:38" x14ac:dyDescent="0.25">
      <c r="B7" s="22"/>
      <c r="T7" s="22"/>
    </row>
    <row r="8" spans="1:38" x14ac:dyDescent="0.25">
      <c r="B8" s="22"/>
      <c r="C8" t="s">
        <v>4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33"/>
      <c r="T8" s="22"/>
      <c r="U8" s="11" t="str">
        <f>IF(D8="",C8&amp;" fehlt","")</f>
        <v>Name fehlt</v>
      </c>
    </row>
    <row r="9" spans="1:38" x14ac:dyDescent="0.25">
      <c r="B9" s="22"/>
      <c r="C9" t="s">
        <v>5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T9" s="22"/>
      <c r="U9" s="11" t="str">
        <f t="shared" ref="U9:U12" si="0">IF(D9="",C9&amp;" fehlt","")</f>
        <v>Stamm-OE fehlt</v>
      </c>
    </row>
    <row r="10" spans="1:38" x14ac:dyDescent="0.25">
      <c r="B10" s="22"/>
      <c r="C10" t="s">
        <v>6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T10" s="22"/>
    </row>
    <row r="11" spans="1:38" x14ac:dyDescent="0.25">
      <c r="B11" s="22"/>
      <c r="C11" t="s">
        <v>7</v>
      </c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T11" s="22"/>
      <c r="U11" s="11" t="str">
        <f t="shared" si="0"/>
        <v>Tel.Nr. fehlt</v>
      </c>
    </row>
    <row r="12" spans="1:38" x14ac:dyDescent="0.25">
      <c r="B12" s="22"/>
      <c r="C12" t="s">
        <v>8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T12" s="22"/>
      <c r="U12" s="11" t="str">
        <f t="shared" si="0"/>
        <v>eMail fehlt</v>
      </c>
    </row>
    <row r="13" spans="1:38" x14ac:dyDescent="0.25">
      <c r="B13" s="2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T13" s="22"/>
    </row>
    <row r="14" spans="1:38" ht="21" x14ac:dyDescent="0.25">
      <c r="B14" s="22"/>
      <c r="C14" s="55" t="s">
        <v>9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22"/>
    </row>
    <row r="15" spans="1:38" x14ac:dyDescent="0.25">
      <c r="B15" s="22"/>
      <c r="N15" s="47" t="s">
        <v>10</v>
      </c>
      <c r="O15" s="47"/>
      <c r="P15" s="47"/>
      <c r="Q15" s="47"/>
      <c r="R15" s="47"/>
      <c r="S15" s="47"/>
      <c r="T15" s="22"/>
    </row>
    <row r="16" spans="1:38" x14ac:dyDescent="0.25">
      <c r="B16" s="22"/>
      <c r="C16" s="5"/>
      <c r="D16" s="32" t="s">
        <v>11</v>
      </c>
      <c r="G16" t="s">
        <v>12</v>
      </c>
      <c r="T16" s="22"/>
    </row>
    <row r="17" spans="1:21" x14ac:dyDescent="0.25">
      <c r="A17" s="11" t="str">
        <f>IF($A$3="m", "Ausblend","")</f>
        <v>Ausblend</v>
      </c>
      <c r="B17" s="22"/>
      <c r="C17" s="6"/>
      <c r="D17" s="32" t="s">
        <v>11</v>
      </c>
      <c r="G17" t="s">
        <v>13</v>
      </c>
      <c r="T17" s="22"/>
    </row>
    <row r="18" spans="1:21" x14ac:dyDescent="0.25">
      <c r="B18" s="22"/>
      <c r="C18" s="31" t="s">
        <v>14</v>
      </c>
      <c r="D18" s="32" t="s">
        <v>15</v>
      </c>
      <c r="G18" t="s">
        <v>16</v>
      </c>
      <c r="T18" s="22"/>
    </row>
    <row r="19" spans="1:21" x14ac:dyDescent="0.25">
      <c r="B19" s="22"/>
      <c r="T19" s="22"/>
    </row>
    <row r="20" spans="1:21" x14ac:dyDescent="0.25">
      <c r="U20"/>
    </row>
    <row r="21" spans="1:21" ht="21" x14ac:dyDescent="0.25">
      <c r="B21" s="63" t="str">
        <f>IF(A3="s","Wintersemester","Studienjahr")</f>
        <v>Studienjahr</v>
      </c>
      <c r="C21" s="55" t="str">
        <f>IF(A3="s","Wintersemester","Studienjahr") &amp; MID( A4,3,99)</f>
        <v>Studienjahr 2026/27</v>
      </c>
      <c r="D21" s="55"/>
      <c r="E21" s="55"/>
      <c r="F21" s="55"/>
      <c r="G21" s="55"/>
      <c r="H21" s="55"/>
      <c r="T21" s="18"/>
      <c r="U21"/>
    </row>
    <row r="22" spans="1:21" ht="15" customHeight="1" x14ac:dyDescent="0.25">
      <c r="B22" s="63"/>
      <c r="D22" s="1"/>
      <c r="E22" s="1"/>
      <c r="F22" s="1"/>
      <c r="G22" s="1"/>
      <c r="H22" s="1"/>
      <c r="I22" s="1"/>
      <c r="J22" s="1"/>
      <c r="K22" s="30"/>
      <c r="L22" s="30"/>
      <c r="M22" s="30"/>
      <c r="N22" s="30" t="s">
        <v>17</v>
      </c>
      <c r="O22" s="30"/>
      <c r="T22" s="18"/>
    </row>
    <row r="23" spans="1:21" x14ac:dyDescent="0.25">
      <c r="A23" s="36" t="str">
        <f t="shared" ref="A23:A29" si="1">IF($A$3="m", "Ausblend","")</f>
        <v>Ausblend</v>
      </c>
      <c r="B23" s="63"/>
      <c r="C23" s="33"/>
      <c r="K23" s="30"/>
      <c r="L23" s="30"/>
      <c r="M23" s="30" t="s">
        <v>18</v>
      </c>
      <c r="N23" s="30" t="s">
        <v>19</v>
      </c>
      <c r="O23" s="30">
        <v>11</v>
      </c>
      <c r="T23" s="18"/>
    </row>
    <row r="24" spans="1:21" x14ac:dyDescent="0.25">
      <c r="A24" s="36" t="str">
        <f t="shared" si="1"/>
        <v>Ausblend</v>
      </c>
      <c r="B24" s="63"/>
      <c r="D24" s="1"/>
      <c r="E24" s="1"/>
      <c r="F24" s="1"/>
      <c r="G24" s="1"/>
      <c r="H24" s="1"/>
      <c r="I24" s="1"/>
      <c r="J24" s="1"/>
      <c r="K24" s="30"/>
      <c r="L24" s="30"/>
      <c r="M24" s="30" t="s">
        <v>14</v>
      </c>
      <c r="N24" s="30" t="s">
        <v>20</v>
      </c>
      <c r="O24" s="30">
        <v>12</v>
      </c>
      <c r="T24" s="18"/>
    </row>
    <row r="25" spans="1:21" x14ac:dyDescent="0.25">
      <c r="A25" s="36" t="str">
        <f t="shared" si="1"/>
        <v>Ausblend</v>
      </c>
      <c r="B25" s="63"/>
      <c r="C25" s="2" t="s">
        <v>21</v>
      </c>
      <c r="D25" s="3"/>
      <c r="E25" s="3"/>
      <c r="F25" s="3"/>
      <c r="G25" s="3"/>
      <c r="H25" s="56" t="s">
        <v>17</v>
      </c>
      <c r="I25" s="56"/>
      <c r="J25" s="56"/>
      <c r="K25" s="30">
        <f>IF(H25="Auswahl",0,IF(H25="JA",1,2))</f>
        <v>0</v>
      </c>
      <c r="L25" s="30"/>
      <c r="M25" s="30" t="s">
        <v>22</v>
      </c>
      <c r="N25" s="30" t="s">
        <v>23</v>
      </c>
      <c r="O25" s="30">
        <v>21</v>
      </c>
      <c r="T25" s="18"/>
      <c r="U25" s="11" t="str">
        <f>IF(H25="Auswahl","Bitte wählen","")</f>
        <v>Bitte wählen</v>
      </c>
    </row>
    <row r="26" spans="1:21" x14ac:dyDescent="0.25">
      <c r="A26" s="36" t="str">
        <f t="shared" si="1"/>
        <v>Ausblend</v>
      </c>
      <c r="B26" s="63"/>
      <c r="C26" s="4"/>
      <c r="D26" s="4"/>
      <c r="E26" s="4"/>
      <c r="F26" s="4"/>
      <c r="G26" s="4"/>
      <c r="H26" s="4"/>
      <c r="I26" s="4"/>
      <c r="J26" s="4"/>
      <c r="K26" s="30"/>
      <c r="L26" s="30"/>
      <c r="M26" s="30" t="s">
        <v>14</v>
      </c>
      <c r="N26" s="30" t="s">
        <v>24</v>
      </c>
      <c r="O26" s="30">
        <v>22</v>
      </c>
      <c r="T26" s="18"/>
    </row>
    <row r="27" spans="1:21" x14ac:dyDescent="0.25">
      <c r="A27" s="36" t="str">
        <f t="shared" si="1"/>
        <v>Ausblend</v>
      </c>
      <c r="B27" s="63"/>
      <c r="C27" s="4" t="s">
        <v>25</v>
      </c>
      <c r="D27" s="4"/>
      <c r="E27" s="4"/>
      <c r="F27" s="4"/>
      <c r="G27" s="4"/>
      <c r="H27" s="58" t="s">
        <v>17</v>
      </c>
      <c r="I27" s="58"/>
      <c r="J27" s="58"/>
      <c r="K27" s="30">
        <f>IF(AND(K25=1,H27&lt;&gt;"Auswahl"),1,0)</f>
        <v>0</v>
      </c>
      <c r="L27" s="30" t="str">
        <f>IF(K27&lt;&gt;0,VLOOKUP(H27,M23:O32,3,FALSE),"")</f>
        <v/>
      </c>
      <c r="M27" s="30" t="s">
        <v>26</v>
      </c>
      <c r="N27" s="30" t="s">
        <v>27</v>
      </c>
      <c r="O27" s="30">
        <v>31</v>
      </c>
      <c r="T27" s="18"/>
      <c r="U27" s="11" t="str">
        <f>IF(AND(H25="JA",H27="Auswahl"),"Bitte wählen","")</f>
        <v/>
      </c>
    </row>
    <row r="28" spans="1:21" x14ac:dyDescent="0.25">
      <c r="A28" s="36" t="str">
        <f t="shared" si="1"/>
        <v>Ausblend</v>
      </c>
      <c r="B28" s="63"/>
      <c r="C28" s="4"/>
      <c r="D28" s="4"/>
      <c r="E28" s="4"/>
      <c r="F28" s="4"/>
      <c r="G28" s="4"/>
      <c r="H28" s="4"/>
      <c r="I28" s="4"/>
      <c r="J28" s="4"/>
      <c r="K28" s="30"/>
      <c r="L28" s="30"/>
      <c r="M28" s="30" t="s">
        <v>14</v>
      </c>
      <c r="N28" s="30" t="s">
        <v>28</v>
      </c>
      <c r="O28" s="30">
        <v>32</v>
      </c>
      <c r="T28" s="18"/>
    </row>
    <row r="29" spans="1:21" x14ac:dyDescent="0.25">
      <c r="A29" s="36" t="str">
        <f t="shared" si="1"/>
        <v>Ausblend</v>
      </c>
      <c r="B29" s="63"/>
      <c r="C29" s="4" t="s">
        <v>29</v>
      </c>
      <c r="D29" s="4"/>
      <c r="E29" s="4"/>
      <c r="F29" s="4"/>
      <c r="G29" s="4"/>
      <c r="H29" s="58" t="s">
        <v>17</v>
      </c>
      <c r="I29" s="58"/>
      <c r="J29" s="58"/>
      <c r="K29" s="30">
        <f>IF(AND(K25=2,H29&lt;&gt;"Auswahl"),VLOOKUP(H29,N23:O33,2,FALSE),0)</f>
        <v>0</v>
      </c>
      <c r="L29" s="30"/>
      <c r="M29" s="30" t="s">
        <v>30</v>
      </c>
      <c r="N29" s="30" t="s">
        <v>31</v>
      </c>
      <c r="O29" s="30">
        <v>41</v>
      </c>
      <c r="T29" s="18"/>
      <c r="U29" s="11" t="str">
        <f>IF(AND(H25="NEIN",H29="Auswahl"),"Bitte wählen","")</f>
        <v/>
      </c>
    </row>
    <row r="30" spans="1:21" x14ac:dyDescent="0.25">
      <c r="B30" s="63"/>
      <c r="K30" s="30"/>
      <c r="L30" s="30"/>
      <c r="M30" s="30" t="s">
        <v>14</v>
      </c>
      <c r="N30" s="30" t="s">
        <v>32</v>
      </c>
      <c r="O30" s="30">
        <v>42</v>
      </c>
      <c r="T30" s="18"/>
      <c r="U30" s="11" t="str">
        <f>IF(H31="Auswahl","Bitte wählen","")</f>
        <v/>
      </c>
    </row>
    <row r="31" spans="1:21" x14ac:dyDescent="0.25">
      <c r="A31" s="11" t="s">
        <v>0</v>
      </c>
      <c r="B31" s="63"/>
      <c r="K31" s="30"/>
      <c r="L31" s="30"/>
      <c r="M31" s="30" t="s">
        <v>33</v>
      </c>
      <c r="N31" s="30" t="s">
        <v>34</v>
      </c>
      <c r="O31" s="30">
        <v>51</v>
      </c>
      <c r="T31" s="18"/>
    </row>
    <row r="32" spans="1:21" x14ac:dyDescent="0.25">
      <c r="A32" s="11" t="s">
        <v>0</v>
      </c>
      <c r="B32" s="63"/>
      <c r="K32" s="30"/>
      <c r="L32" s="30"/>
      <c r="M32" s="30" t="s">
        <v>14</v>
      </c>
      <c r="N32" s="30" t="s">
        <v>35</v>
      </c>
      <c r="O32" s="30">
        <v>52</v>
      </c>
      <c r="T32" s="18"/>
    </row>
    <row r="33" spans="1:39" x14ac:dyDescent="0.25">
      <c r="A33" s="11" t="s">
        <v>0</v>
      </c>
      <c r="B33" s="63"/>
      <c r="C33" s="7"/>
      <c r="K33" s="30"/>
      <c r="L33" s="30"/>
      <c r="M33" s="30"/>
      <c r="N33" s="30"/>
      <c r="O33" s="30"/>
      <c r="T33" s="18"/>
    </row>
    <row r="34" spans="1:39" x14ac:dyDescent="0.25">
      <c r="A34" s="11" t="s">
        <v>0</v>
      </c>
      <c r="B34" s="63"/>
      <c r="C34" s="7">
        <v>1</v>
      </c>
      <c r="D34" t="str">
        <f t="shared" ref="D34:I34" si="2">IF($L$27=$O$23,"X",IF($K$29=$O$23,"X",""))</f>
        <v/>
      </c>
      <c r="E34" t="str">
        <f t="shared" si="2"/>
        <v/>
      </c>
      <c r="F34" t="str">
        <f t="shared" si="2"/>
        <v/>
      </c>
      <c r="G34" t="str">
        <f t="shared" si="2"/>
        <v/>
      </c>
      <c r="H34" t="str">
        <f t="shared" si="2"/>
        <v/>
      </c>
      <c r="I34" t="str">
        <f t="shared" si="2"/>
        <v/>
      </c>
      <c r="J34" t="str">
        <f t="shared" ref="J34:R34" si="3">IF($L$27=$O$23,"X",IF($K$29=$O$24,"X",""))</f>
        <v/>
      </c>
      <c r="K34" t="str">
        <f t="shared" si="3"/>
        <v/>
      </c>
      <c r="L34" t="str">
        <f t="shared" si="3"/>
        <v/>
      </c>
      <c r="M34" t="str">
        <f t="shared" si="3"/>
        <v/>
      </c>
      <c r="N34" t="str">
        <f t="shared" si="3"/>
        <v/>
      </c>
      <c r="O34" t="str">
        <f t="shared" si="3"/>
        <v/>
      </c>
      <c r="P34" t="str">
        <f t="shared" si="3"/>
        <v/>
      </c>
      <c r="Q34" t="str">
        <f t="shared" si="3"/>
        <v/>
      </c>
      <c r="R34" t="str">
        <f t="shared" si="3"/>
        <v/>
      </c>
      <c r="T34" s="18"/>
      <c r="X34" t="str">
        <f t="shared" ref="X34:AL39" si="4">IF(D34="X",$A43&amp;";"&amp;D$41 &amp;";-3",IF(D34="w",$A43&amp;";"&amp;D$41&amp;";-2",""))</f>
        <v/>
      </c>
      <c r="Y34" t="str">
        <f t="shared" si="4"/>
        <v/>
      </c>
      <c r="Z34" t="str">
        <f t="shared" si="4"/>
        <v/>
      </c>
      <c r="AA34" t="str">
        <f t="shared" si="4"/>
        <v/>
      </c>
      <c r="AB34" t="str">
        <f t="shared" si="4"/>
        <v/>
      </c>
      <c r="AC34" t="str">
        <f t="shared" si="4"/>
        <v/>
      </c>
      <c r="AD34" t="str">
        <f t="shared" si="4"/>
        <v/>
      </c>
      <c r="AE34" t="str">
        <f t="shared" si="4"/>
        <v/>
      </c>
      <c r="AF34" t="str">
        <f t="shared" si="4"/>
        <v/>
      </c>
      <c r="AG34" t="str">
        <f t="shared" si="4"/>
        <v/>
      </c>
      <c r="AH34" t="str">
        <f t="shared" si="4"/>
        <v/>
      </c>
      <c r="AI34" t="str">
        <f t="shared" si="4"/>
        <v/>
      </c>
      <c r="AJ34" t="str">
        <f t="shared" si="4"/>
        <v/>
      </c>
      <c r="AK34" t="str">
        <f t="shared" si="4"/>
        <v/>
      </c>
      <c r="AL34" t="str">
        <f t="shared" si="4"/>
        <v/>
      </c>
    </row>
    <row r="35" spans="1:39" x14ac:dyDescent="0.25">
      <c r="A35" s="11" t="s">
        <v>0</v>
      </c>
      <c r="B35" s="63"/>
      <c r="C35" s="7">
        <v>2</v>
      </c>
      <c r="D35" t="str">
        <f>IF($L$27=$O$25,"X",IF($K$29=$O$25,"X",""))</f>
        <v/>
      </c>
      <c r="E35" t="str">
        <f t="shared" ref="E35:I35" si="5">IF($L$27=$O$25,"X",IF($K$29=$O$25,"X",""))</f>
        <v/>
      </c>
      <c r="F35" t="str">
        <f t="shared" si="5"/>
        <v/>
      </c>
      <c r="G35" t="str">
        <f t="shared" si="5"/>
        <v/>
      </c>
      <c r="H35" t="str">
        <f t="shared" si="5"/>
        <v/>
      </c>
      <c r="I35" t="str">
        <f t="shared" si="5"/>
        <v/>
      </c>
      <c r="J35" t="str">
        <f>IF($L$27=$O$25,"X",IF($K$29=$O$26,"X",""))</f>
        <v/>
      </c>
      <c r="K35" t="str">
        <f t="shared" ref="K35:R35" si="6">IF($L$27=$O$25,"X",IF($K$29=$O$26,"X",""))</f>
        <v/>
      </c>
      <c r="L35" t="str">
        <f t="shared" si="6"/>
        <v/>
      </c>
      <c r="M35" t="str">
        <f t="shared" si="6"/>
        <v/>
      </c>
      <c r="N35" t="str">
        <f t="shared" si="6"/>
        <v/>
      </c>
      <c r="O35" t="str">
        <f t="shared" si="6"/>
        <v/>
      </c>
      <c r="P35" t="str">
        <f t="shared" si="6"/>
        <v/>
      </c>
      <c r="Q35" t="str">
        <f t="shared" si="6"/>
        <v/>
      </c>
      <c r="R35" t="str">
        <f t="shared" si="6"/>
        <v/>
      </c>
      <c r="T35" s="18"/>
      <c r="X35" t="str">
        <f t="shared" si="4"/>
        <v/>
      </c>
      <c r="Y35" t="str">
        <f t="shared" si="4"/>
        <v/>
      </c>
      <c r="Z35" t="str">
        <f t="shared" si="4"/>
        <v/>
      </c>
      <c r="AA35" t="str">
        <f t="shared" si="4"/>
        <v/>
      </c>
      <c r="AB35" t="str">
        <f t="shared" si="4"/>
        <v/>
      </c>
      <c r="AC35" t="str">
        <f t="shared" si="4"/>
        <v/>
      </c>
      <c r="AD35" t="str">
        <f t="shared" si="4"/>
        <v/>
      </c>
      <c r="AE35" t="str">
        <f t="shared" si="4"/>
        <v/>
      </c>
      <c r="AF35" t="str">
        <f t="shared" si="4"/>
        <v/>
      </c>
      <c r="AG35" t="str">
        <f t="shared" si="4"/>
        <v/>
      </c>
      <c r="AH35" t="str">
        <f t="shared" si="4"/>
        <v/>
      </c>
      <c r="AI35" t="str">
        <f t="shared" si="4"/>
        <v/>
      </c>
      <c r="AJ35" t="str">
        <f t="shared" si="4"/>
        <v/>
      </c>
      <c r="AK35" t="str">
        <f t="shared" si="4"/>
        <v/>
      </c>
      <c r="AL35" t="str">
        <f t="shared" si="4"/>
        <v/>
      </c>
    </row>
    <row r="36" spans="1:39" x14ac:dyDescent="0.25">
      <c r="A36" s="11" t="s">
        <v>0</v>
      </c>
      <c r="B36" s="63"/>
      <c r="C36" s="7">
        <v>3</v>
      </c>
      <c r="D36" t="str">
        <f>IF($L$27=$O$27,"X",IF($K$29=$O$27,"X",""))</f>
        <v/>
      </c>
      <c r="E36" t="str">
        <f t="shared" ref="E36:I36" si="7">IF($L$27=$O$27,"X",IF($K$29=$O$27,"X",""))</f>
        <v/>
      </c>
      <c r="F36" t="str">
        <f t="shared" si="7"/>
        <v/>
      </c>
      <c r="G36" t="str">
        <f t="shared" si="7"/>
        <v/>
      </c>
      <c r="H36" t="str">
        <f t="shared" si="7"/>
        <v/>
      </c>
      <c r="I36" t="str">
        <f t="shared" si="7"/>
        <v/>
      </c>
      <c r="J36" t="str">
        <f>IF($L$27=$O$27,"X",IF($K$29=$O$28,"X",""))</f>
        <v/>
      </c>
      <c r="K36" t="str">
        <f t="shared" ref="K36:R36" si="8">IF($L$27=$O$27,"X",IF($K$29=$O$28,"X",""))</f>
        <v/>
      </c>
      <c r="L36" t="str">
        <f t="shared" si="8"/>
        <v/>
      </c>
      <c r="M36" t="str">
        <f t="shared" si="8"/>
        <v/>
      </c>
      <c r="N36" t="str">
        <f t="shared" si="8"/>
        <v/>
      </c>
      <c r="O36" t="str">
        <f t="shared" si="8"/>
        <v/>
      </c>
      <c r="P36" t="str">
        <f t="shared" si="8"/>
        <v/>
      </c>
      <c r="Q36" t="str">
        <f t="shared" si="8"/>
        <v/>
      </c>
      <c r="R36" t="str">
        <f t="shared" si="8"/>
        <v/>
      </c>
      <c r="T36" s="18"/>
      <c r="X36" t="str">
        <f t="shared" si="4"/>
        <v/>
      </c>
      <c r="Y36" t="str">
        <f t="shared" si="4"/>
        <v/>
      </c>
      <c r="Z36" t="str">
        <f t="shared" si="4"/>
        <v/>
      </c>
      <c r="AA36" t="str">
        <f t="shared" si="4"/>
        <v/>
      </c>
      <c r="AB36" t="str">
        <f t="shared" si="4"/>
        <v/>
      </c>
      <c r="AC36" t="str">
        <f t="shared" si="4"/>
        <v/>
      </c>
      <c r="AD36" t="str">
        <f t="shared" si="4"/>
        <v/>
      </c>
      <c r="AE36" t="str">
        <f t="shared" si="4"/>
        <v/>
      </c>
      <c r="AF36" t="str">
        <f t="shared" si="4"/>
        <v/>
      </c>
      <c r="AG36" t="str">
        <f t="shared" si="4"/>
        <v/>
      </c>
      <c r="AH36" t="str">
        <f t="shared" si="4"/>
        <v/>
      </c>
      <c r="AI36" t="str">
        <f t="shared" si="4"/>
        <v/>
      </c>
      <c r="AJ36" t="str">
        <f t="shared" si="4"/>
        <v/>
      </c>
      <c r="AK36" t="str">
        <f t="shared" si="4"/>
        <v/>
      </c>
      <c r="AL36" t="str">
        <f t="shared" si="4"/>
        <v/>
      </c>
    </row>
    <row r="37" spans="1:39" x14ac:dyDescent="0.25">
      <c r="A37" s="11" t="s">
        <v>0</v>
      </c>
      <c r="B37" s="63"/>
      <c r="C37" s="7">
        <v>4</v>
      </c>
      <c r="D37" t="str">
        <f>IF($L$27=$O$29,"X",IF($K$29=$O$29,"X",""))</f>
        <v/>
      </c>
      <c r="E37" t="str">
        <f t="shared" ref="E37:I37" si="9">IF($L$27=$O$29,"X",IF($K$29=$O$29,"X",""))</f>
        <v/>
      </c>
      <c r="F37" t="str">
        <f t="shared" si="9"/>
        <v/>
      </c>
      <c r="G37" t="str">
        <f t="shared" si="9"/>
        <v/>
      </c>
      <c r="H37" t="str">
        <f t="shared" si="9"/>
        <v/>
      </c>
      <c r="I37" t="str">
        <f t="shared" si="9"/>
        <v/>
      </c>
      <c r="J37" t="str">
        <f>IF($L$27=$O$29,"X",IF($K$29=$O$30,"X",""))</f>
        <v/>
      </c>
      <c r="K37" t="str">
        <f t="shared" ref="K37:R37" si="10">IF($L$27=$O$29,"X",IF($K$29=$O$30,"X",""))</f>
        <v/>
      </c>
      <c r="L37" t="str">
        <f t="shared" si="10"/>
        <v/>
      </c>
      <c r="M37" t="str">
        <f t="shared" si="10"/>
        <v/>
      </c>
      <c r="N37" t="str">
        <f t="shared" si="10"/>
        <v/>
      </c>
      <c r="O37" t="str">
        <f t="shared" si="10"/>
        <v/>
      </c>
      <c r="P37" t="str">
        <f t="shared" si="10"/>
        <v/>
      </c>
      <c r="Q37" t="str">
        <f t="shared" si="10"/>
        <v/>
      </c>
      <c r="R37" t="str">
        <f t="shared" si="10"/>
        <v/>
      </c>
      <c r="T37" s="18"/>
      <c r="X37" t="str">
        <f t="shared" si="4"/>
        <v/>
      </c>
      <c r="Y37" t="str">
        <f t="shared" si="4"/>
        <v/>
      </c>
      <c r="Z37" t="str">
        <f t="shared" si="4"/>
        <v/>
      </c>
      <c r="AA37" t="str">
        <f t="shared" si="4"/>
        <v/>
      </c>
      <c r="AB37" t="str">
        <f t="shared" si="4"/>
        <v/>
      </c>
      <c r="AC37" t="str">
        <f t="shared" si="4"/>
        <v/>
      </c>
      <c r="AD37" t="str">
        <f t="shared" si="4"/>
        <v/>
      </c>
      <c r="AE37" t="str">
        <f t="shared" si="4"/>
        <v/>
      </c>
      <c r="AF37" t="str">
        <f t="shared" si="4"/>
        <v/>
      </c>
      <c r="AG37" t="str">
        <f t="shared" si="4"/>
        <v/>
      </c>
      <c r="AH37" t="str">
        <f t="shared" si="4"/>
        <v/>
      </c>
      <c r="AI37" t="str">
        <f t="shared" si="4"/>
        <v/>
      </c>
      <c r="AJ37" t="str">
        <f t="shared" si="4"/>
        <v/>
      </c>
      <c r="AK37" t="str">
        <f t="shared" si="4"/>
        <v/>
      </c>
      <c r="AL37" t="str">
        <f t="shared" si="4"/>
        <v/>
      </c>
    </row>
    <row r="38" spans="1:39" x14ac:dyDescent="0.25">
      <c r="A38" s="11" t="s">
        <v>0</v>
      </c>
      <c r="B38" s="63"/>
      <c r="C38" s="7">
        <v>5</v>
      </c>
      <c r="D38" t="str">
        <f>IF($L$27=$O$31,"X",IF($K$29=$O$31,"X",""))</f>
        <v/>
      </c>
      <c r="E38" t="str">
        <f t="shared" ref="E38:I38" si="11">IF($L$27=$O$31,"X",IF($K$29=$O$31,"X",""))</f>
        <v/>
      </c>
      <c r="F38" t="str">
        <f t="shared" si="11"/>
        <v/>
      </c>
      <c r="G38" t="str">
        <f t="shared" si="11"/>
        <v/>
      </c>
      <c r="H38" t="str">
        <f t="shared" si="11"/>
        <v/>
      </c>
      <c r="I38" t="str">
        <f t="shared" si="11"/>
        <v/>
      </c>
      <c r="J38" t="str">
        <f>IF($L$27=$O$31,"X",IF($K$29=$O$32,"X",""))</f>
        <v/>
      </c>
      <c r="K38" t="str">
        <f t="shared" ref="K38:R38" si="12">IF($L$27=$O$31,"X",IF($K$29=$O$32,"X",""))</f>
        <v/>
      </c>
      <c r="L38" t="str">
        <f t="shared" si="12"/>
        <v/>
      </c>
      <c r="M38" t="str">
        <f t="shared" si="12"/>
        <v/>
      </c>
      <c r="N38" t="str">
        <f t="shared" si="12"/>
        <v/>
      </c>
      <c r="O38" t="str">
        <f t="shared" si="12"/>
        <v/>
      </c>
      <c r="P38" t="str">
        <f t="shared" si="12"/>
        <v/>
      </c>
      <c r="Q38" t="str">
        <f t="shared" si="12"/>
        <v/>
      </c>
      <c r="R38" t="str">
        <f t="shared" si="12"/>
        <v/>
      </c>
      <c r="T38" s="18"/>
      <c r="X38" t="str">
        <f t="shared" si="4"/>
        <v/>
      </c>
      <c r="Y38" t="str">
        <f t="shared" si="4"/>
        <v/>
      </c>
      <c r="Z38" t="str">
        <f t="shared" si="4"/>
        <v/>
      </c>
      <c r="AA38" t="str">
        <f t="shared" si="4"/>
        <v/>
      </c>
      <c r="AB38" t="str">
        <f t="shared" si="4"/>
        <v/>
      </c>
      <c r="AC38" t="str">
        <f t="shared" si="4"/>
        <v/>
      </c>
      <c r="AD38" t="str">
        <f t="shared" si="4"/>
        <v/>
      </c>
      <c r="AE38" t="str">
        <f t="shared" si="4"/>
        <v/>
      </c>
      <c r="AF38" t="str">
        <f t="shared" si="4"/>
        <v/>
      </c>
      <c r="AG38" t="str">
        <f t="shared" si="4"/>
        <v/>
      </c>
      <c r="AH38" t="str">
        <f t="shared" si="4"/>
        <v/>
      </c>
      <c r="AI38" t="str">
        <f t="shared" si="4"/>
        <v/>
      </c>
      <c r="AJ38" t="str">
        <f t="shared" si="4"/>
        <v/>
      </c>
      <c r="AK38" t="str">
        <f t="shared" si="4"/>
        <v/>
      </c>
      <c r="AL38" t="str">
        <f t="shared" si="4"/>
        <v/>
      </c>
    </row>
    <row r="39" spans="1:39" x14ac:dyDescent="0.25">
      <c r="A39" s="11" t="s">
        <v>0</v>
      </c>
      <c r="B39" s="63"/>
      <c r="C39" s="7">
        <v>6</v>
      </c>
      <c r="D39" t="str">
        <f>IF($K$25=2,"X","")</f>
        <v/>
      </c>
      <c r="E39" t="str">
        <f t="shared" ref="E39:R39" si="13">IF($K$25=2,"X","")</f>
        <v/>
      </c>
      <c r="F39" t="str">
        <f t="shared" si="13"/>
        <v/>
      </c>
      <c r="G39" t="str">
        <f t="shared" si="13"/>
        <v/>
      </c>
      <c r="H39" t="str">
        <f t="shared" si="13"/>
        <v/>
      </c>
      <c r="I39" t="str">
        <f t="shared" si="13"/>
        <v/>
      </c>
      <c r="J39" t="str">
        <f t="shared" si="13"/>
        <v/>
      </c>
      <c r="K39" t="str">
        <f t="shared" si="13"/>
        <v/>
      </c>
      <c r="L39" t="str">
        <f t="shared" si="13"/>
        <v/>
      </c>
      <c r="M39" t="str">
        <f t="shared" si="13"/>
        <v/>
      </c>
      <c r="N39" t="str">
        <f t="shared" si="13"/>
        <v/>
      </c>
      <c r="O39" t="str">
        <f t="shared" si="13"/>
        <v/>
      </c>
      <c r="P39" t="str">
        <f t="shared" si="13"/>
        <v/>
      </c>
      <c r="Q39" t="str">
        <f t="shared" si="13"/>
        <v/>
      </c>
      <c r="R39" t="str">
        <f t="shared" si="13"/>
        <v/>
      </c>
      <c r="T39" s="18"/>
      <c r="V39" s="8">
        <f>COUNTIF(D34:R39,"x")</f>
        <v>0</v>
      </c>
      <c r="W39" s="8"/>
      <c r="X39" t="str">
        <f t="shared" si="4"/>
        <v/>
      </c>
      <c r="Y39" t="str">
        <f t="shared" si="4"/>
        <v/>
      </c>
      <c r="Z39" t="str">
        <f t="shared" si="4"/>
        <v/>
      </c>
      <c r="AA39" t="str">
        <f t="shared" si="4"/>
        <v/>
      </c>
      <c r="AB39" t="str">
        <f t="shared" si="4"/>
        <v/>
      </c>
      <c r="AC39" t="str">
        <f t="shared" si="4"/>
        <v/>
      </c>
      <c r="AD39" t="str">
        <f t="shared" si="4"/>
        <v/>
      </c>
      <c r="AE39" t="str">
        <f t="shared" si="4"/>
        <v/>
      </c>
      <c r="AF39" t="str">
        <f t="shared" si="4"/>
        <v/>
      </c>
      <c r="AG39" t="str">
        <f t="shared" si="4"/>
        <v/>
      </c>
      <c r="AH39" t="str">
        <f t="shared" si="4"/>
        <v/>
      </c>
      <c r="AI39" t="str">
        <f t="shared" si="4"/>
        <v/>
      </c>
      <c r="AJ39" t="str">
        <f t="shared" si="4"/>
        <v/>
      </c>
      <c r="AK39" t="str">
        <f t="shared" si="4"/>
        <v/>
      </c>
      <c r="AL39" t="str">
        <f t="shared" si="4"/>
        <v/>
      </c>
    </row>
    <row r="40" spans="1:39" x14ac:dyDescent="0.25">
      <c r="B40" s="63"/>
      <c r="C40" s="7"/>
      <c r="D40" s="68" t="s">
        <v>36</v>
      </c>
      <c r="E40" s="69"/>
      <c r="F40" s="69"/>
      <c r="G40" s="69"/>
      <c r="H40" s="69"/>
      <c r="I40" s="70"/>
      <c r="J40" s="68" t="s">
        <v>37</v>
      </c>
      <c r="K40" s="69"/>
      <c r="L40" s="69"/>
      <c r="M40" s="69"/>
      <c r="N40" s="69"/>
      <c r="O40" s="69"/>
      <c r="P40" s="69"/>
      <c r="Q40" s="69"/>
      <c r="R40" s="70"/>
      <c r="T40" s="18"/>
    </row>
    <row r="41" spans="1:39" s="9" customFormat="1" x14ac:dyDescent="0.25">
      <c r="A41" s="12"/>
      <c r="B41" s="63"/>
      <c r="D41" s="25">
        <v>1</v>
      </c>
      <c r="E41" s="25">
        <v>2</v>
      </c>
      <c r="F41" s="25">
        <v>3</v>
      </c>
      <c r="G41" s="25">
        <v>4</v>
      </c>
      <c r="H41" s="25">
        <v>5</v>
      </c>
      <c r="I41" s="25">
        <v>6</v>
      </c>
      <c r="J41" s="25">
        <v>7</v>
      </c>
      <c r="K41" s="25">
        <v>8</v>
      </c>
      <c r="L41" s="25">
        <v>9</v>
      </c>
      <c r="M41" s="25">
        <v>10</v>
      </c>
      <c r="N41" s="25">
        <v>11</v>
      </c>
      <c r="O41" s="25">
        <v>12</v>
      </c>
      <c r="P41" s="25">
        <v>13</v>
      </c>
      <c r="Q41" s="25">
        <v>14</v>
      </c>
      <c r="R41" s="25">
        <v>15</v>
      </c>
      <c r="T41" s="18"/>
      <c r="U41" s="12"/>
      <c r="AM41"/>
    </row>
    <row r="42" spans="1:39" s="10" customFormat="1" ht="30" customHeight="1" x14ac:dyDescent="0.25">
      <c r="A42" s="13"/>
      <c r="B42" s="63"/>
      <c r="D42" s="26" t="s">
        <v>38</v>
      </c>
      <c r="E42" s="26" t="s">
        <v>39</v>
      </c>
      <c r="F42" s="26" t="s">
        <v>40</v>
      </c>
      <c r="G42" s="26" t="s">
        <v>41</v>
      </c>
      <c r="H42" s="26" t="s">
        <v>42</v>
      </c>
      <c r="I42" s="26" t="s">
        <v>43</v>
      </c>
      <c r="J42" s="27" t="s">
        <v>44</v>
      </c>
      <c r="K42" s="26" t="s">
        <v>45</v>
      </c>
      <c r="L42" s="26" t="s">
        <v>46</v>
      </c>
      <c r="M42" s="26" t="s">
        <v>47</v>
      </c>
      <c r="N42" s="26" t="s">
        <v>48</v>
      </c>
      <c r="O42" s="26" t="s">
        <v>49</v>
      </c>
      <c r="P42" s="26" t="s">
        <v>50</v>
      </c>
      <c r="Q42" s="26" t="s">
        <v>51</v>
      </c>
      <c r="R42" s="26" t="s">
        <v>52</v>
      </c>
      <c r="S42" s="10" t="s">
        <v>53</v>
      </c>
      <c r="T42" s="18"/>
      <c r="U42" s="13"/>
      <c r="AM42"/>
    </row>
    <row r="43" spans="1:39" ht="30" customHeight="1" x14ac:dyDescent="0.25">
      <c r="A43" s="38">
        <v>1</v>
      </c>
      <c r="B43" s="63"/>
      <c r="C43" s="14" t="s">
        <v>18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9"/>
      <c r="T43" s="18"/>
      <c r="U43" s="11" t="str">
        <f>IF(AND(V43+W43&lt;&gt;0,S43=""),"Begründung fehlt","")</f>
        <v/>
      </c>
      <c r="V43" s="8">
        <f>COUNTIF(D43:R43,"x")</f>
        <v>0</v>
      </c>
      <c r="W43" s="8">
        <f>COUNTIF(D43:R43,"w")</f>
        <v>0</v>
      </c>
      <c r="X43" t="str">
        <f t="shared" ref="X43:AJ43" si="14">IF(D43="X",$A43&amp;";"&amp;D$41 &amp;";-3",IF(D43="w",$A43&amp;";"&amp;D$41&amp;";-2",""))</f>
        <v/>
      </c>
      <c r="Y43" t="str">
        <f t="shared" si="14"/>
        <v/>
      </c>
      <c r="Z43" t="str">
        <f t="shared" si="14"/>
        <v/>
      </c>
      <c r="AA43" t="str">
        <f t="shared" si="14"/>
        <v/>
      </c>
      <c r="AB43" t="str">
        <f t="shared" si="14"/>
        <v/>
      </c>
      <c r="AC43" t="str">
        <f t="shared" si="14"/>
        <v/>
      </c>
      <c r="AD43" t="str">
        <f t="shared" si="14"/>
        <v/>
      </c>
      <c r="AE43" t="str">
        <f t="shared" si="14"/>
        <v/>
      </c>
      <c r="AF43" t="str">
        <f t="shared" si="14"/>
        <v/>
      </c>
      <c r="AG43" t="str">
        <f t="shared" si="14"/>
        <v/>
      </c>
      <c r="AH43" t="str">
        <f t="shared" si="14"/>
        <v/>
      </c>
      <c r="AI43" t="str">
        <f t="shared" si="14"/>
        <v/>
      </c>
      <c r="AJ43" t="str">
        <f t="shared" si="14"/>
        <v/>
      </c>
      <c r="AK43" t="str">
        <f t="shared" ref="AK43" si="15">IF(Q43="X",$A43&amp;";"&amp;Q$41 &amp;";-3",IF(Q43="w",$A43&amp;";"&amp;Q$41&amp;";-2",""))</f>
        <v/>
      </c>
      <c r="AL43" t="str">
        <f t="shared" ref="AL43" si="16">IF(R43="X",$A43&amp;";"&amp;R$41 &amp;";-3",IF(R43="w",$A43&amp;";"&amp;R$41&amp;";-2",""))</f>
        <v/>
      </c>
    </row>
    <row r="44" spans="1:39" ht="30" customHeight="1" x14ac:dyDescent="0.25">
      <c r="A44" s="38">
        <v>2</v>
      </c>
      <c r="B44" s="63"/>
      <c r="C44" s="14" t="s">
        <v>22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9"/>
      <c r="T44" s="18"/>
      <c r="U44" s="11" t="str">
        <f t="shared" ref="U44:U48" si="17">IF(AND(V44+W44&lt;&gt;0,S44=""),"Begründung fehlt","")</f>
        <v/>
      </c>
      <c r="V44" s="8">
        <f t="shared" ref="V44:V48" si="18">COUNTIF(D44:R44,"x")</f>
        <v>0</v>
      </c>
      <c r="W44" s="8">
        <f t="shared" ref="W44:W48" si="19">COUNTIF(D44:R44,"w")</f>
        <v>0</v>
      </c>
      <c r="X44" t="str">
        <f t="shared" ref="X44:X48" si="20">IF(D44="X",$A44&amp;";"&amp;D$41 &amp;";-3",IF(D44="w",$A44&amp;";"&amp;D$41&amp;";-2",""))</f>
        <v/>
      </c>
      <c r="Y44" t="str">
        <f t="shared" ref="Y44:Y48" si="21">IF(E44="X",$A44&amp;";"&amp;E$41 &amp;";-3",IF(E44="w",$A44&amp;";"&amp;E$41&amp;";-2",""))</f>
        <v/>
      </c>
      <c r="Z44" t="str">
        <f t="shared" ref="Z44:Z48" si="22">IF(F44="X",$A44&amp;";"&amp;F$41 &amp;";-3",IF(F44="w",$A44&amp;";"&amp;F$41&amp;";-2",""))</f>
        <v/>
      </c>
      <c r="AA44" t="str">
        <f t="shared" ref="AA44:AA48" si="23">IF(G44="X",$A44&amp;";"&amp;G$41 &amp;";-3",IF(G44="w",$A44&amp;";"&amp;G$41&amp;";-2",""))</f>
        <v/>
      </c>
      <c r="AB44" t="str">
        <f t="shared" ref="AB44:AB48" si="24">IF(H44="X",$A44&amp;";"&amp;H$41 &amp;";-3",IF(H44="w",$A44&amp;";"&amp;H$41&amp;";-2",""))</f>
        <v/>
      </c>
      <c r="AC44" t="str">
        <f t="shared" ref="AC44:AC48" si="25">IF(I44="X",$A44&amp;";"&amp;I$41 &amp;";-3",IF(I44="w",$A44&amp;";"&amp;I$41&amp;";-2",""))</f>
        <v/>
      </c>
      <c r="AD44" t="str">
        <f t="shared" ref="AD44:AD48" si="26">IF(J44="X",$A44&amp;";"&amp;J$41 &amp;";-3",IF(J44="w",$A44&amp;";"&amp;J$41&amp;";-2",""))</f>
        <v/>
      </c>
      <c r="AE44" t="str">
        <f t="shared" ref="AE44:AE48" si="27">IF(K44="X",$A44&amp;";"&amp;K$41 &amp;";-3",IF(K44="w",$A44&amp;";"&amp;K$41&amp;";-2",""))</f>
        <v/>
      </c>
      <c r="AF44" t="str">
        <f t="shared" ref="AF44:AF48" si="28">IF(L44="X",$A44&amp;";"&amp;L$41 &amp;";-3",IF(L44="w",$A44&amp;";"&amp;L$41&amp;";-2",""))</f>
        <v/>
      </c>
      <c r="AG44" t="str">
        <f t="shared" ref="AG44:AG48" si="29">IF(M44="X",$A44&amp;";"&amp;M$41 &amp;";-3",IF(M44="w",$A44&amp;";"&amp;M$41&amp;";-2",""))</f>
        <v/>
      </c>
      <c r="AH44" t="str">
        <f t="shared" ref="AH44:AH48" si="30">IF(N44="X",$A44&amp;";"&amp;N$41 &amp;";-3",IF(N44="w",$A44&amp;";"&amp;N$41&amp;";-2",""))</f>
        <v/>
      </c>
      <c r="AI44" t="str">
        <f t="shared" ref="AI44:AI48" si="31">IF(O44="X",$A44&amp;";"&amp;O$41 &amp;";-3",IF(O44="w",$A44&amp;";"&amp;O$41&amp;";-2",""))</f>
        <v/>
      </c>
      <c r="AJ44" t="str">
        <f t="shared" ref="AJ44:AJ48" si="32">IF(P44="X",$A44&amp;";"&amp;P$41 &amp;";-3",IF(P44="w",$A44&amp;";"&amp;P$41&amp;";-2",""))</f>
        <v/>
      </c>
      <c r="AK44" t="str">
        <f t="shared" ref="AK44:AK48" si="33">IF(Q44="X",$A44&amp;";"&amp;Q$41 &amp;";-3",IF(Q44="w",$A44&amp;";"&amp;Q$41&amp;";-2",""))</f>
        <v/>
      </c>
      <c r="AL44" t="str">
        <f t="shared" ref="AL44:AL48" si="34">IF(R44="X",$A44&amp;";"&amp;R$41 &amp;";-3",IF(R44="w",$A44&amp;";"&amp;R$41&amp;";-2",""))</f>
        <v/>
      </c>
    </row>
    <row r="45" spans="1:39" ht="30" customHeight="1" x14ac:dyDescent="0.25">
      <c r="A45" s="38">
        <v>3</v>
      </c>
      <c r="B45" s="63"/>
      <c r="C45" s="14" t="s">
        <v>26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9"/>
      <c r="T45" s="18"/>
      <c r="U45" s="11" t="str">
        <f t="shared" si="17"/>
        <v/>
      </c>
      <c r="V45" s="8">
        <f t="shared" si="18"/>
        <v>0</v>
      </c>
      <c r="W45" s="8">
        <f t="shared" si="19"/>
        <v>0</v>
      </c>
      <c r="X45" t="str">
        <f t="shared" si="20"/>
        <v/>
      </c>
      <c r="Y45" t="str">
        <f t="shared" si="21"/>
        <v/>
      </c>
      <c r="Z45" t="str">
        <f t="shared" si="22"/>
        <v/>
      </c>
      <c r="AA45" t="str">
        <f t="shared" si="23"/>
        <v/>
      </c>
      <c r="AB45" t="str">
        <f t="shared" si="24"/>
        <v/>
      </c>
      <c r="AC45" t="str">
        <f t="shared" si="25"/>
        <v/>
      </c>
      <c r="AD45" t="str">
        <f t="shared" si="26"/>
        <v/>
      </c>
      <c r="AE45" t="str">
        <f t="shared" si="27"/>
        <v/>
      </c>
      <c r="AF45" t="str">
        <f t="shared" si="28"/>
        <v/>
      </c>
      <c r="AG45" t="str">
        <f t="shared" si="29"/>
        <v/>
      </c>
      <c r="AH45" t="str">
        <f t="shared" si="30"/>
        <v/>
      </c>
      <c r="AI45" t="str">
        <f t="shared" si="31"/>
        <v/>
      </c>
      <c r="AJ45" t="str">
        <f t="shared" si="32"/>
        <v/>
      </c>
      <c r="AK45" t="str">
        <f t="shared" si="33"/>
        <v/>
      </c>
      <c r="AL45" t="str">
        <f t="shared" si="34"/>
        <v/>
      </c>
    </row>
    <row r="46" spans="1:39" ht="30" customHeight="1" x14ac:dyDescent="0.25">
      <c r="A46" s="38">
        <v>4</v>
      </c>
      <c r="B46" s="63"/>
      <c r="C46" s="14" t="s">
        <v>30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9"/>
      <c r="T46" s="18"/>
      <c r="U46" s="11" t="str">
        <f t="shared" si="17"/>
        <v/>
      </c>
      <c r="V46" s="8">
        <f t="shared" si="18"/>
        <v>0</v>
      </c>
      <c r="W46" s="8">
        <f t="shared" si="19"/>
        <v>0</v>
      </c>
      <c r="X46" t="str">
        <f t="shared" si="20"/>
        <v/>
      </c>
      <c r="Y46" t="str">
        <f t="shared" si="21"/>
        <v/>
      </c>
      <c r="Z46" t="str">
        <f t="shared" si="22"/>
        <v/>
      </c>
      <c r="AA46" t="str">
        <f t="shared" si="23"/>
        <v/>
      </c>
      <c r="AB46" t="str">
        <f t="shared" si="24"/>
        <v/>
      </c>
      <c r="AC46" t="str">
        <f t="shared" si="25"/>
        <v/>
      </c>
      <c r="AD46" t="str">
        <f t="shared" si="26"/>
        <v/>
      </c>
      <c r="AE46" t="str">
        <f t="shared" si="27"/>
        <v/>
      </c>
      <c r="AF46" t="str">
        <f t="shared" si="28"/>
        <v/>
      </c>
      <c r="AG46" t="str">
        <f t="shared" si="29"/>
        <v/>
      </c>
      <c r="AH46" t="str">
        <f t="shared" si="30"/>
        <v/>
      </c>
      <c r="AI46" t="str">
        <f t="shared" si="31"/>
        <v/>
      </c>
      <c r="AJ46" t="str">
        <f t="shared" si="32"/>
        <v/>
      </c>
      <c r="AK46" t="str">
        <f t="shared" si="33"/>
        <v/>
      </c>
      <c r="AL46" t="str">
        <f t="shared" si="34"/>
        <v/>
      </c>
    </row>
    <row r="47" spans="1:39" ht="30" customHeight="1" x14ac:dyDescent="0.25">
      <c r="A47" s="38">
        <v>5</v>
      </c>
      <c r="B47" s="63"/>
      <c r="C47" s="14" t="s">
        <v>33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9"/>
      <c r="T47" s="18"/>
      <c r="U47" s="11" t="str">
        <f t="shared" si="17"/>
        <v/>
      </c>
      <c r="V47" s="8">
        <f t="shared" si="18"/>
        <v>0</v>
      </c>
      <c r="W47" s="8">
        <f t="shared" si="19"/>
        <v>0</v>
      </c>
      <c r="X47" t="str">
        <f t="shared" si="20"/>
        <v/>
      </c>
      <c r="Y47" t="str">
        <f t="shared" si="21"/>
        <v/>
      </c>
      <c r="Z47" t="str">
        <f t="shared" si="22"/>
        <v/>
      </c>
      <c r="AA47" t="str">
        <f t="shared" si="23"/>
        <v/>
      </c>
      <c r="AB47" t="str">
        <f t="shared" si="24"/>
        <v/>
      </c>
      <c r="AC47" t="str">
        <f t="shared" si="25"/>
        <v/>
      </c>
      <c r="AD47" t="str">
        <f t="shared" si="26"/>
        <v/>
      </c>
      <c r="AE47" t="str">
        <f t="shared" si="27"/>
        <v/>
      </c>
      <c r="AF47" t="str">
        <f t="shared" si="28"/>
        <v/>
      </c>
      <c r="AG47" t="str">
        <f t="shared" si="29"/>
        <v/>
      </c>
      <c r="AH47" t="str">
        <f t="shared" si="30"/>
        <v/>
      </c>
      <c r="AI47" t="str">
        <f t="shared" si="31"/>
        <v/>
      </c>
      <c r="AJ47" t="str">
        <f t="shared" si="32"/>
        <v/>
      </c>
      <c r="AK47" t="str">
        <f t="shared" si="33"/>
        <v/>
      </c>
      <c r="AL47" t="str">
        <f t="shared" si="34"/>
        <v/>
      </c>
    </row>
    <row r="48" spans="1:39" ht="30" customHeight="1" x14ac:dyDescent="0.25">
      <c r="A48" s="38">
        <v>6</v>
      </c>
      <c r="B48" s="63"/>
      <c r="C48" s="14" t="s">
        <v>54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9"/>
      <c r="T48" s="18"/>
      <c r="U48" s="11" t="str">
        <f t="shared" si="17"/>
        <v/>
      </c>
      <c r="V48" s="8">
        <f t="shared" si="18"/>
        <v>0</v>
      </c>
      <c r="W48" s="8">
        <f t="shared" si="19"/>
        <v>0</v>
      </c>
      <c r="X48" t="str">
        <f t="shared" si="20"/>
        <v/>
      </c>
      <c r="Y48" t="str">
        <f t="shared" si="21"/>
        <v/>
      </c>
      <c r="Z48" t="str">
        <f t="shared" si="22"/>
        <v/>
      </c>
      <c r="AA48" t="str">
        <f t="shared" si="23"/>
        <v/>
      </c>
      <c r="AB48" t="str">
        <f t="shared" si="24"/>
        <v/>
      </c>
      <c r="AC48" t="str">
        <f t="shared" si="25"/>
        <v/>
      </c>
      <c r="AD48" t="str">
        <f t="shared" si="26"/>
        <v/>
      </c>
      <c r="AE48" t="str">
        <f t="shared" si="27"/>
        <v/>
      </c>
      <c r="AF48" t="str">
        <f t="shared" si="28"/>
        <v/>
      </c>
      <c r="AG48" t="str">
        <f t="shared" si="29"/>
        <v/>
      </c>
      <c r="AH48" t="str">
        <f t="shared" si="30"/>
        <v/>
      </c>
      <c r="AI48" t="str">
        <f t="shared" si="31"/>
        <v/>
      </c>
      <c r="AJ48" t="str">
        <f t="shared" si="32"/>
        <v/>
      </c>
      <c r="AK48" t="str">
        <f t="shared" si="33"/>
        <v/>
      </c>
      <c r="AL48" t="str">
        <f t="shared" si="34"/>
        <v/>
      </c>
    </row>
    <row r="49" spans="2:22" x14ac:dyDescent="0.25">
      <c r="B49" s="63"/>
      <c r="T49" s="18"/>
      <c r="U49" s="11" t="str">
        <f>IF(AND(SUM(V39:V48)=0,SUM(W43:W48)=0),"Keine Einschränkungen","")</f>
        <v>Keine Einschränkungen</v>
      </c>
      <c r="V49" s="8"/>
    </row>
    <row r="50" spans="2:22" ht="21" x14ac:dyDescent="0.35">
      <c r="B50" s="63"/>
      <c r="C50" s="16" t="s">
        <v>55</v>
      </c>
      <c r="T50" s="18"/>
    </row>
    <row r="51" spans="2:22" x14ac:dyDescent="0.25">
      <c r="B51" s="63"/>
      <c r="C51" s="20" t="s">
        <v>56</v>
      </c>
      <c r="T51" s="18"/>
    </row>
    <row r="52" spans="2:22" x14ac:dyDescent="0.25">
      <c r="B52" s="63"/>
      <c r="C52" s="21" t="s">
        <v>57</v>
      </c>
      <c r="T52" s="18"/>
    </row>
    <row r="53" spans="2:22" x14ac:dyDescent="0.25">
      <c r="B53" s="63"/>
      <c r="C53" s="21" t="s">
        <v>58</v>
      </c>
      <c r="T53" s="18"/>
    </row>
    <row r="54" spans="2:22" x14ac:dyDescent="0.25">
      <c r="B54" s="63"/>
      <c r="C54" s="41" t="s">
        <v>59</v>
      </c>
      <c r="T54" s="18"/>
    </row>
    <row r="55" spans="2:22" ht="15" customHeight="1" x14ac:dyDescent="0.25">
      <c r="B55" s="63"/>
      <c r="C55" s="65" t="s">
        <v>60</v>
      </c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18"/>
    </row>
    <row r="56" spans="2:22" ht="14.25" customHeight="1" x14ac:dyDescent="0.25">
      <c r="B56" s="63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18"/>
    </row>
    <row r="57" spans="2:22" x14ac:dyDescent="0.25">
      <c r="B57" s="63"/>
      <c r="T57" s="18"/>
    </row>
    <row r="58" spans="2:22" x14ac:dyDescent="0.25">
      <c r="B58" s="63"/>
      <c r="C58" t="s">
        <v>61</v>
      </c>
      <c r="F58" t="s">
        <v>62</v>
      </c>
      <c r="M58" t="s">
        <v>63</v>
      </c>
      <c r="T58" s="18"/>
    </row>
    <row r="59" spans="2:22" x14ac:dyDescent="0.25">
      <c r="B59" s="63"/>
      <c r="C59" s="44"/>
      <c r="D59" s="44"/>
      <c r="E59" s="30">
        <f t="shared" ref="E59:E68" si="35">IF(C59&lt;&gt;"",1,0)</f>
        <v>0</v>
      </c>
      <c r="F59" s="44"/>
      <c r="G59" s="44"/>
      <c r="H59" s="44"/>
      <c r="I59" s="44"/>
      <c r="J59" s="44"/>
      <c r="K59" s="44"/>
      <c r="L59" s="30">
        <f t="shared" ref="L59:L68" si="36">IF(M59&lt;&gt;"",1,0)</f>
        <v>0</v>
      </c>
      <c r="M59" s="44"/>
      <c r="N59" s="44"/>
      <c r="O59" s="44"/>
      <c r="P59" s="44"/>
      <c r="Q59" s="44"/>
      <c r="R59" s="44"/>
      <c r="S59" s="44"/>
      <c r="T59" s="18"/>
      <c r="U59" s="11" t="str">
        <f>IF(V59=1,"Daten fehlen","")</f>
        <v/>
      </c>
      <c r="V59">
        <f t="shared" ref="V59:V68" si="37">E59+L59</f>
        <v>0</v>
      </c>
    </row>
    <row r="60" spans="2:22" x14ac:dyDescent="0.25">
      <c r="B60" s="63"/>
      <c r="C60" s="44"/>
      <c r="D60" s="44"/>
      <c r="E60" s="30">
        <f t="shared" si="35"/>
        <v>0</v>
      </c>
      <c r="F60" s="44"/>
      <c r="G60" s="44"/>
      <c r="H60" s="44"/>
      <c r="I60" s="44"/>
      <c r="J60" s="44"/>
      <c r="K60" s="44"/>
      <c r="L60" s="30">
        <f>IF(M60&lt;&gt;"",1,0)</f>
        <v>0</v>
      </c>
      <c r="M60" s="44"/>
      <c r="N60" s="44"/>
      <c r="O60" s="44"/>
      <c r="P60" s="44"/>
      <c r="Q60" s="44"/>
      <c r="R60" s="44"/>
      <c r="S60" s="44"/>
      <c r="T60" s="18"/>
      <c r="U60" s="11" t="str">
        <f t="shared" ref="U60:U68" si="38">IF(V60=1,"Daten fehlen","")</f>
        <v/>
      </c>
      <c r="V60">
        <f t="shared" si="37"/>
        <v>0</v>
      </c>
    </row>
    <row r="61" spans="2:22" x14ac:dyDescent="0.25">
      <c r="B61" s="63"/>
      <c r="C61" s="44"/>
      <c r="D61" s="44"/>
      <c r="E61" s="30">
        <f t="shared" si="35"/>
        <v>0</v>
      </c>
      <c r="F61" s="44"/>
      <c r="G61" s="44"/>
      <c r="H61" s="44"/>
      <c r="I61" s="44"/>
      <c r="J61" s="44"/>
      <c r="K61" s="44"/>
      <c r="L61" s="30">
        <f>IF(M61&lt;&gt;"",1,0)</f>
        <v>0</v>
      </c>
      <c r="M61" s="44"/>
      <c r="N61" s="44"/>
      <c r="O61" s="44"/>
      <c r="P61" s="44"/>
      <c r="Q61" s="44"/>
      <c r="R61" s="44"/>
      <c r="S61" s="44"/>
      <c r="T61" s="18"/>
      <c r="U61" s="11" t="str">
        <f t="shared" si="38"/>
        <v/>
      </c>
      <c r="V61">
        <f t="shared" si="37"/>
        <v>0</v>
      </c>
    </row>
    <row r="62" spans="2:22" x14ac:dyDescent="0.25">
      <c r="B62" s="63"/>
      <c r="C62" s="44"/>
      <c r="D62" s="44"/>
      <c r="E62" s="30">
        <f t="shared" si="35"/>
        <v>0</v>
      </c>
      <c r="F62" s="44"/>
      <c r="G62" s="44"/>
      <c r="H62" s="44"/>
      <c r="I62" s="44"/>
      <c r="J62" s="44"/>
      <c r="K62" s="44"/>
      <c r="L62" s="30">
        <f t="shared" si="36"/>
        <v>0</v>
      </c>
      <c r="M62" s="44"/>
      <c r="N62" s="44"/>
      <c r="O62" s="44"/>
      <c r="P62" s="44"/>
      <c r="Q62" s="44"/>
      <c r="R62" s="44"/>
      <c r="S62" s="44"/>
      <c r="T62" s="18"/>
      <c r="U62" s="11" t="str">
        <f t="shared" si="38"/>
        <v/>
      </c>
      <c r="V62">
        <f t="shared" si="37"/>
        <v>0</v>
      </c>
    </row>
    <row r="63" spans="2:22" x14ac:dyDescent="0.25">
      <c r="B63" s="63"/>
      <c r="C63" s="44"/>
      <c r="D63" s="44"/>
      <c r="E63" s="30">
        <f t="shared" si="35"/>
        <v>0</v>
      </c>
      <c r="F63" s="44"/>
      <c r="G63" s="44"/>
      <c r="H63" s="44"/>
      <c r="I63" s="44"/>
      <c r="J63" s="44"/>
      <c r="K63" s="44"/>
      <c r="L63" s="30">
        <f t="shared" si="36"/>
        <v>0</v>
      </c>
      <c r="M63" s="44"/>
      <c r="N63" s="44"/>
      <c r="O63" s="44"/>
      <c r="P63" s="44"/>
      <c r="Q63" s="44"/>
      <c r="R63" s="44"/>
      <c r="S63" s="44"/>
      <c r="T63" s="18"/>
      <c r="U63" s="11" t="str">
        <f t="shared" si="38"/>
        <v/>
      </c>
      <c r="V63">
        <f t="shared" si="37"/>
        <v>0</v>
      </c>
    </row>
    <row r="64" spans="2:22" x14ac:dyDescent="0.25">
      <c r="B64" s="63"/>
      <c r="C64" s="44"/>
      <c r="D64" s="44"/>
      <c r="E64" s="30">
        <f t="shared" si="35"/>
        <v>0</v>
      </c>
      <c r="F64" s="44"/>
      <c r="G64" s="44"/>
      <c r="H64" s="44"/>
      <c r="I64" s="44"/>
      <c r="J64" s="44"/>
      <c r="K64" s="44"/>
      <c r="L64" s="30">
        <f t="shared" si="36"/>
        <v>0</v>
      </c>
      <c r="M64" s="44"/>
      <c r="N64" s="44"/>
      <c r="O64" s="44"/>
      <c r="P64" s="44"/>
      <c r="Q64" s="44"/>
      <c r="R64" s="44"/>
      <c r="S64" s="44"/>
      <c r="T64" s="18"/>
      <c r="U64" s="11" t="str">
        <f t="shared" si="38"/>
        <v/>
      </c>
      <c r="V64">
        <f t="shared" si="37"/>
        <v>0</v>
      </c>
    </row>
    <row r="65" spans="1:22" x14ac:dyDescent="0.25">
      <c r="B65" s="63"/>
      <c r="C65" s="44"/>
      <c r="D65" s="44"/>
      <c r="E65" s="30">
        <f t="shared" si="35"/>
        <v>0</v>
      </c>
      <c r="F65" s="44"/>
      <c r="G65" s="44"/>
      <c r="H65" s="44"/>
      <c r="I65" s="44"/>
      <c r="J65" s="44"/>
      <c r="K65" s="44"/>
      <c r="L65" s="30">
        <f t="shared" si="36"/>
        <v>0</v>
      </c>
      <c r="M65" s="44"/>
      <c r="N65" s="44"/>
      <c r="O65" s="44"/>
      <c r="P65" s="44"/>
      <c r="Q65" s="44"/>
      <c r="R65" s="44"/>
      <c r="S65" s="44"/>
      <c r="T65" s="18"/>
      <c r="U65" s="11" t="str">
        <f t="shared" si="38"/>
        <v/>
      </c>
      <c r="V65">
        <f t="shared" si="37"/>
        <v>0</v>
      </c>
    </row>
    <row r="66" spans="1:22" x14ac:dyDescent="0.25">
      <c r="B66" s="63"/>
      <c r="C66" s="44"/>
      <c r="D66" s="44"/>
      <c r="E66" s="30">
        <f t="shared" si="35"/>
        <v>0</v>
      </c>
      <c r="F66" s="44"/>
      <c r="G66" s="44"/>
      <c r="H66" s="44"/>
      <c r="I66" s="44"/>
      <c r="J66" s="44"/>
      <c r="K66" s="44"/>
      <c r="L66" s="30">
        <f t="shared" si="36"/>
        <v>0</v>
      </c>
      <c r="M66" s="44"/>
      <c r="N66" s="44"/>
      <c r="O66" s="44"/>
      <c r="P66" s="44"/>
      <c r="Q66" s="44"/>
      <c r="R66" s="44"/>
      <c r="S66" s="44"/>
      <c r="T66" s="18"/>
      <c r="U66" s="11" t="str">
        <f t="shared" si="38"/>
        <v/>
      </c>
      <c r="V66">
        <f t="shared" si="37"/>
        <v>0</v>
      </c>
    </row>
    <row r="67" spans="1:22" x14ac:dyDescent="0.25">
      <c r="B67" s="63"/>
      <c r="C67" s="44"/>
      <c r="D67" s="44"/>
      <c r="E67" s="30">
        <f t="shared" si="35"/>
        <v>0</v>
      </c>
      <c r="F67" s="44"/>
      <c r="G67" s="44"/>
      <c r="H67" s="44"/>
      <c r="I67" s="44"/>
      <c r="J67" s="44"/>
      <c r="K67" s="44"/>
      <c r="L67" s="30">
        <f t="shared" si="36"/>
        <v>0</v>
      </c>
      <c r="M67" s="44"/>
      <c r="N67" s="44"/>
      <c r="O67" s="44"/>
      <c r="P67" s="44"/>
      <c r="Q67" s="44"/>
      <c r="R67" s="44"/>
      <c r="S67" s="44"/>
      <c r="T67" s="18"/>
      <c r="U67" s="11" t="str">
        <f t="shared" si="38"/>
        <v/>
      </c>
      <c r="V67">
        <f t="shared" si="37"/>
        <v>0</v>
      </c>
    </row>
    <row r="68" spans="1:22" x14ac:dyDescent="0.25">
      <c r="B68" s="63"/>
      <c r="C68" s="44"/>
      <c r="D68" s="44"/>
      <c r="E68" s="30">
        <f t="shared" si="35"/>
        <v>0</v>
      </c>
      <c r="F68" s="44"/>
      <c r="G68" s="44"/>
      <c r="H68" s="44"/>
      <c r="I68" s="44"/>
      <c r="J68" s="44"/>
      <c r="K68" s="44"/>
      <c r="L68" s="30">
        <f t="shared" si="36"/>
        <v>0</v>
      </c>
      <c r="M68" s="44"/>
      <c r="N68" s="44"/>
      <c r="O68" s="44"/>
      <c r="P68" s="44"/>
      <c r="Q68" s="44"/>
      <c r="R68" s="44"/>
      <c r="S68" s="44"/>
      <c r="T68" s="18"/>
      <c r="U68" s="11" t="str">
        <f t="shared" si="38"/>
        <v/>
      </c>
      <c r="V68">
        <f t="shared" si="37"/>
        <v>0</v>
      </c>
    </row>
    <row r="69" spans="1:22" x14ac:dyDescent="0.25">
      <c r="C69" s="50"/>
      <c r="D69" s="50"/>
      <c r="F69" s="50"/>
      <c r="G69" s="50"/>
      <c r="H69" s="50"/>
      <c r="I69" s="50"/>
      <c r="J69" s="50"/>
      <c r="K69" s="50"/>
      <c r="M69" s="50"/>
      <c r="N69" s="50"/>
      <c r="O69" s="50"/>
      <c r="P69" s="50"/>
      <c r="Q69" s="50"/>
      <c r="R69" s="50"/>
      <c r="S69" s="50"/>
      <c r="U69"/>
    </row>
    <row r="70" spans="1:22" x14ac:dyDescent="0.25">
      <c r="C70" s="50"/>
      <c r="D70" s="50"/>
      <c r="F70" s="50"/>
      <c r="G70" s="50"/>
      <c r="H70" s="50"/>
      <c r="I70" s="50"/>
      <c r="J70" s="50"/>
      <c r="K70" s="50"/>
      <c r="M70" s="50"/>
      <c r="N70" s="50"/>
      <c r="O70" s="50"/>
      <c r="P70" s="50"/>
      <c r="Q70" s="50"/>
      <c r="R70" s="50"/>
      <c r="S70" s="50"/>
      <c r="U70"/>
    </row>
    <row r="71" spans="1:22" ht="21" customHeight="1" x14ac:dyDescent="0.25">
      <c r="A71" s="36" t="str">
        <f>IF($A$3="m", "Ausblenden","")</f>
        <v>Ausblenden</v>
      </c>
      <c r="B71" s="64" t="s">
        <v>64</v>
      </c>
      <c r="C71" s="55" t="str">
        <f>"Sommersemester 20" &amp; RIGHT(A4,2)</f>
        <v>Sommersemester 2027</v>
      </c>
      <c r="D71" s="55"/>
      <c r="E71" s="55"/>
      <c r="F71" s="55"/>
      <c r="G71" s="55"/>
      <c r="H71" s="55"/>
      <c r="T71" s="19"/>
      <c r="U71"/>
    </row>
    <row r="72" spans="1:22" ht="15" customHeight="1" x14ac:dyDescent="0.25">
      <c r="A72" s="36" t="str">
        <f>IF($A$3="m", "Ausblenden","")</f>
        <v>Ausblenden</v>
      </c>
      <c r="B72" s="64"/>
      <c r="D72" s="1"/>
      <c r="E72" s="1"/>
      <c r="F72" s="1"/>
      <c r="G72" s="1"/>
      <c r="H72" s="1"/>
      <c r="I72" s="1"/>
      <c r="J72" s="1"/>
      <c r="K72" s="30"/>
      <c r="L72" s="30"/>
      <c r="M72" s="30"/>
      <c r="N72" s="30" t="s">
        <v>17</v>
      </c>
      <c r="O72" s="30"/>
      <c r="P72" s="30"/>
      <c r="T72" s="19"/>
    </row>
    <row r="73" spans="1:22" ht="15" customHeight="1" x14ac:dyDescent="0.25">
      <c r="A73" s="36" t="str">
        <f t="shared" ref="A73:A80" si="39">IF($A$3="m", "Ausblenden","")</f>
        <v>Ausblenden</v>
      </c>
      <c r="B73" s="64"/>
      <c r="K73" s="30"/>
      <c r="L73" s="30"/>
      <c r="M73" s="30" t="s">
        <v>18</v>
      </c>
      <c r="N73" s="30" t="s">
        <v>19</v>
      </c>
      <c r="O73" s="30">
        <v>11</v>
      </c>
      <c r="P73" s="30"/>
      <c r="T73" s="19"/>
    </row>
    <row r="74" spans="1:22" ht="15" customHeight="1" x14ac:dyDescent="0.25">
      <c r="A74" s="36" t="str">
        <f t="shared" si="39"/>
        <v>Ausblenden</v>
      </c>
      <c r="B74" s="64"/>
      <c r="D74" s="1"/>
      <c r="E74" s="1"/>
      <c r="F74" s="1"/>
      <c r="G74" s="1"/>
      <c r="H74" s="1"/>
      <c r="I74" s="1"/>
      <c r="J74" s="1"/>
      <c r="K74" s="30"/>
      <c r="L74" s="30"/>
      <c r="M74" s="30" t="s">
        <v>14</v>
      </c>
      <c r="N74" s="30" t="s">
        <v>20</v>
      </c>
      <c r="O74" s="30">
        <v>12</v>
      </c>
      <c r="P74" s="30"/>
      <c r="T74" s="19"/>
    </row>
    <row r="75" spans="1:22" ht="15" customHeight="1" x14ac:dyDescent="0.25">
      <c r="A75" s="36" t="str">
        <f t="shared" si="39"/>
        <v>Ausblenden</v>
      </c>
      <c r="B75" s="64"/>
      <c r="C75" s="2" t="s">
        <v>21</v>
      </c>
      <c r="D75" s="3"/>
      <c r="E75" s="3"/>
      <c r="F75" s="3"/>
      <c r="G75" s="3"/>
      <c r="H75" s="56" t="s">
        <v>17</v>
      </c>
      <c r="I75" s="56"/>
      <c r="J75" s="56"/>
      <c r="K75" s="30">
        <f>IF(H75="Auswahl",0,IF(H75="JA",1,2))</f>
        <v>0</v>
      </c>
      <c r="L75" s="30"/>
      <c r="M75" s="30" t="s">
        <v>22</v>
      </c>
      <c r="N75" s="30" t="s">
        <v>23</v>
      </c>
      <c r="O75" s="30">
        <v>21</v>
      </c>
      <c r="P75" s="30"/>
      <c r="T75" s="19"/>
      <c r="U75" s="11" t="str">
        <f>IF(H75="Auswahl","Bitte wählen","")</f>
        <v>Bitte wählen</v>
      </c>
    </row>
    <row r="76" spans="1:22" ht="15" customHeight="1" x14ac:dyDescent="0.25">
      <c r="A76" s="36" t="str">
        <f t="shared" si="39"/>
        <v>Ausblenden</v>
      </c>
      <c r="B76" s="64"/>
      <c r="C76" s="4"/>
      <c r="D76" s="4"/>
      <c r="E76" s="4"/>
      <c r="F76" s="4"/>
      <c r="G76" s="4"/>
      <c r="H76" s="4"/>
      <c r="I76" s="4"/>
      <c r="J76" s="4"/>
      <c r="K76" s="30"/>
      <c r="L76" s="30"/>
      <c r="M76" s="30" t="s">
        <v>14</v>
      </c>
      <c r="N76" s="30" t="s">
        <v>24</v>
      </c>
      <c r="O76" s="30">
        <v>22</v>
      </c>
      <c r="P76" s="30"/>
      <c r="T76" s="19"/>
    </row>
    <row r="77" spans="1:22" ht="15" customHeight="1" x14ac:dyDescent="0.25">
      <c r="A77" s="36" t="str">
        <f t="shared" si="39"/>
        <v>Ausblenden</v>
      </c>
      <c r="B77" s="64"/>
      <c r="C77" s="4" t="s">
        <v>25</v>
      </c>
      <c r="D77" s="4"/>
      <c r="E77" s="4"/>
      <c r="F77" s="4"/>
      <c r="G77" s="4"/>
      <c r="H77" s="58" t="s">
        <v>17</v>
      </c>
      <c r="I77" s="58"/>
      <c r="J77" s="58"/>
      <c r="K77" s="30">
        <f>IF(AND(K75=1,H77&lt;&gt;"Auswahl"),1,0)</f>
        <v>0</v>
      </c>
      <c r="L77" s="30" t="str">
        <f>IF(K77&lt;&gt;0,VLOOKUP(H77,M73:O82,3,FALSE),"")</f>
        <v/>
      </c>
      <c r="M77" s="30" t="s">
        <v>26</v>
      </c>
      <c r="N77" s="30" t="s">
        <v>27</v>
      </c>
      <c r="O77" s="30">
        <v>31</v>
      </c>
      <c r="P77" s="30"/>
      <c r="T77" s="19"/>
      <c r="U77" s="11" t="str">
        <f>IF(AND(H75="JA",H77="Auswahl"),"Bitte wählen","")</f>
        <v/>
      </c>
    </row>
    <row r="78" spans="1:22" ht="15" customHeight="1" x14ac:dyDescent="0.25">
      <c r="A78" s="36" t="str">
        <f t="shared" si="39"/>
        <v>Ausblenden</v>
      </c>
      <c r="B78" s="64"/>
      <c r="C78" s="4"/>
      <c r="D78" s="4"/>
      <c r="E78" s="4"/>
      <c r="F78" s="4"/>
      <c r="G78" s="4"/>
      <c r="H78" s="4"/>
      <c r="I78" s="4"/>
      <c r="J78" s="4"/>
      <c r="K78" s="30"/>
      <c r="L78" s="30"/>
      <c r="M78" s="30" t="s">
        <v>14</v>
      </c>
      <c r="N78" s="30" t="s">
        <v>28</v>
      </c>
      <c r="O78" s="30">
        <v>32</v>
      </c>
      <c r="P78" s="30"/>
      <c r="T78" s="19"/>
    </row>
    <row r="79" spans="1:22" ht="15" customHeight="1" x14ac:dyDescent="0.25">
      <c r="A79" s="36" t="str">
        <f t="shared" si="39"/>
        <v>Ausblenden</v>
      </c>
      <c r="B79" s="64"/>
      <c r="C79" s="4" t="s">
        <v>29</v>
      </c>
      <c r="D79" s="4"/>
      <c r="E79" s="4"/>
      <c r="F79" s="4"/>
      <c r="G79" s="4"/>
      <c r="H79" s="58" t="s">
        <v>17</v>
      </c>
      <c r="I79" s="58"/>
      <c r="J79" s="58"/>
      <c r="K79" s="30">
        <f>IF(AND(K75=2,H79&lt;&gt;"Auswahl"),VLOOKUP(H79,N73:O83,2,FALSE),0)</f>
        <v>0</v>
      </c>
      <c r="L79" s="30"/>
      <c r="M79" s="30" t="s">
        <v>30</v>
      </c>
      <c r="N79" s="30" t="s">
        <v>31</v>
      </c>
      <c r="O79" s="30">
        <v>41</v>
      </c>
      <c r="P79" s="30"/>
      <c r="T79" s="19"/>
      <c r="U79" s="11" t="str">
        <f>IF(AND(H75="NEIN",H79="Auswahl"),"Bitte wählen","")</f>
        <v/>
      </c>
    </row>
    <row r="80" spans="1:22" ht="15" customHeight="1" x14ac:dyDescent="0.25">
      <c r="A80" s="36" t="str">
        <f t="shared" si="39"/>
        <v>Ausblenden</v>
      </c>
      <c r="B80" s="64"/>
      <c r="K80" s="30"/>
      <c r="L80" s="30"/>
      <c r="M80" s="30" t="s">
        <v>14</v>
      </c>
      <c r="N80" s="30" t="s">
        <v>32</v>
      </c>
      <c r="O80" s="30">
        <v>42</v>
      </c>
      <c r="P80" s="30"/>
      <c r="T80" s="19"/>
      <c r="U80" s="11" t="str">
        <f>IF(H81="Auswahl","Bitte wählen","")</f>
        <v/>
      </c>
    </row>
    <row r="81" spans="1:39" x14ac:dyDescent="0.25">
      <c r="A81" s="11" t="s">
        <v>65</v>
      </c>
      <c r="B81" s="64"/>
      <c r="K81" s="30"/>
      <c r="L81" s="30"/>
      <c r="M81" s="30" t="s">
        <v>33</v>
      </c>
      <c r="N81" s="30" t="s">
        <v>34</v>
      </c>
      <c r="O81" s="30">
        <v>51</v>
      </c>
      <c r="P81" s="30"/>
      <c r="T81" s="19"/>
    </row>
    <row r="82" spans="1:39" x14ac:dyDescent="0.25">
      <c r="A82" s="11" t="s">
        <v>65</v>
      </c>
      <c r="B82" s="64"/>
      <c r="K82" s="30"/>
      <c r="L82" s="30"/>
      <c r="M82" s="30" t="s">
        <v>14</v>
      </c>
      <c r="N82" s="30" t="s">
        <v>35</v>
      </c>
      <c r="O82" s="30">
        <v>52</v>
      </c>
      <c r="P82" s="30"/>
      <c r="T82" s="19"/>
    </row>
    <row r="83" spans="1:39" x14ac:dyDescent="0.25">
      <c r="A83" s="11" t="s">
        <v>65</v>
      </c>
      <c r="B83" s="64"/>
      <c r="C83" s="7"/>
      <c r="K83" s="30"/>
      <c r="L83" s="30"/>
      <c r="M83" s="30"/>
      <c r="N83" s="30"/>
      <c r="O83" s="30"/>
      <c r="P83" s="30"/>
      <c r="T83" s="19"/>
    </row>
    <row r="84" spans="1:39" x14ac:dyDescent="0.25">
      <c r="A84" s="11" t="s">
        <v>65</v>
      </c>
      <c r="B84" s="64"/>
      <c r="C84" s="7">
        <v>1</v>
      </c>
      <c r="D84" t="str">
        <f>IF($L77=$O73,"X",IF($K79=$O73,"X",""))</f>
        <v/>
      </c>
      <c r="E84" t="str">
        <f t="shared" ref="E84:I84" si="40">IF($L77=$O73,"X",IF($K79=$O73,"X",""))</f>
        <v/>
      </c>
      <c r="F84" t="str">
        <f t="shared" si="40"/>
        <v/>
      </c>
      <c r="G84" t="str">
        <f t="shared" si="40"/>
        <v/>
      </c>
      <c r="H84" t="str">
        <f t="shared" si="40"/>
        <v/>
      </c>
      <c r="I84" t="str">
        <f t="shared" si="40"/>
        <v/>
      </c>
      <c r="J84" t="str">
        <f>IF($L77=$O73,"X",IF($K79=$O74,"X",""))</f>
        <v/>
      </c>
      <c r="K84" s="30" t="str">
        <f t="shared" ref="K84:R84" si="41">IF($L77=$O73,"X",IF($K79=$O74,"X",""))</f>
        <v/>
      </c>
      <c r="L84" s="30" t="str">
        <f t="shared" si="41"/>
        <v/>
      </c>
      <c r="M84" s="30" t="str">
        <f t="shared" si="41"/>
        <v/>
      </c>
      <c r="N84" s="30" t="str">
        <f t="shared" si="41"/>
        <v/>
      </c>
      <c r="O84" s="30" t="str">
        <f t="shared" si="41"/>
        <v/>
      </c>
      <c r="P84" t="str">
        <f t="shared" si="41"/>
        <v/>
      </c>
      <c r="Q84" t="str">
        <f t="shared" si="41"/>
        <v/>
      </c>
      <c r="R84" t="str">
        <f t="shared" si="41"/>
        <v/>
      </c>
      <c r="T84" s="19"/>
      <c r="X84" t="str">
        <f t="shared" ref="X84:X89" si="42">IF(D84="X",$A93&amp;";"&amp;D$41 &amp;";-3",IF(D84="w",$A93&amp;";"&amp;D$41&amp;";-2",""))</f>
        <v/>
      </c>
      <c r="Y84" t="str">
        <f t="shared" ref="Y84:AL89" si="43">IF(E84="X",$A93&amp;";"&amp;E$41 &amp;";-3",IF(E84="w",$A93&amp;";"&amp;E$41&amp;";-2",""))</f>
        <v/>
      </c>
      <c r="Z84" t="str">
        <f t="shared" si="43"/>
        <v/>
      </c>
      <c r="AA84" t="str">
        <f t="shared" si="43"/>
        <v/>
      </c>
      <c r="AB84" t="str">
        <f t="shared" si="43"/>
        <v/>
      </c>
      <c r="AC84" t="str">
        <f t="shared" si="43"/>
        <v/>
      </c>
      <c r="AD84" t="str">
        <f t="shared" si="43"/>
        <v/>
      </c>
      <c r="AE84" t="str">
        <f t="shared" si="43"/>
        <v/>
      </c>
      <c r="AF84" t="str">
        <f t="shared" si="43"/>
        <v/>
      </c>
      <c r="AG84" t="str">
        <f t="shared" si="43"/>
        <v/>
      </c>
      <c r="AH84" t="str">
        <f t="shared" si="43"/>
        <v/>
      </c>
      <c r="AI84" t="str">
        <f t="shared" si="43"/>
        <v/>
      </c>
      <c r="AJ84" t="str">
        <f t="shared" si="43"/>
        <v/>
      </c>
      <c r="AK84" t="str">
        <f t="shared" si="43"/>
        <v/>
      </c>
      <c r="AL84" t="str">
        <f t="shared" si="43"/>
        <v/>
      </c>
    </row>
    <row r="85" spans="1:39" x14ac:dyDescent="0.25">
      <c r="A85" s="11" t="s">
        <v>65</v>
      </c>
      <c r="B85" s="64"/>
      <c r="C85" s="7">
        <v>2</v>
      </c>
      <c r="D85" t="str">
        <f>IF($L77=$O75,"X",IF($K79=$O75,"X",""))</f>
        <v/>
      </c>
      <c r="E85" t="str">
        <f t="shared" ref="E85:I85" si="44">IF($L77=$O75,"X",IF($K79=$O75,"X",""))</f>
        <v/>
      </c>
      <c r="F85" t="str">
        <f t="shared" si="44"/>
        <v/>
      </c>
      <c r="G85" t="str">
        <f t="shared" si="44"/>
        <v/>
      </c>
      <c r="H85" t="str">
        <f t="shared" si="44"/>
        <v/>
      </c>
      <c r="I85" t="str">
        <f t="shared" si="44"/>
        <v/>
      </c>
      <c r="J85" t="str">
        <f>IF($L77=$O75,"X",IF($K79=$O76,"X",""))</f>
        <v/>
      </c>
      <c r="K85" t="str">
        <f t="shared" ref="K85:R85" si="45">IF($L77=$O75,"X",IF($K79=$O76,"X",""))</f>
        <v/>
      </c>
      <c r="L85" t="str">
        <f t="shared" si="45"/>
        <v/>
      </c>
      <c r="M85" t="str">
        <f t="shared" si="45"/>
        <v/>
      </c>
      <c r="N85" t="str">
        <f t="shared" si="45"/>
        <v/>
      </c>
      <c r="O85" t="str">
        <f t="shared" si="45"/>
        <v/>
      </c>
      <c r="P85" t="str">
        <f t="shared" si="45"/>
        <v/>
      </c>
      <c r="Q85" t="str">
        <f t="shared" si="45"/>
        <v/>
      </c>
      <c r="R85" t="str">
        <f t="shared" si="45"/>
        <v/>
      </c>
      <c r="T85" s="19"/>
      <c r="X85" t="str">
        <f t="shared" si="42"/>
        <v/>
      </c>
      <c r="Y85" t="str">
        <f t="shared" si="43"/>
        <v/>
      </c>
      <c r="Z85" t="str">
        <f t="shared" si="43"/>
        <v/>
      </c>
      <c r="AA85" t="str">
        <f t="shared" si="43"/>
        <v/>
      </c>
      <c r="AB85" t="str">
        <f t="shared" si="43"/>
        <v/>
      </c>
      <c r="AC85" t="str">
        <f t="shared" si="43"/>
        <v/>
      </c>
      <c r="AD85" t="str">
        <f t="shared" si="43"/>
        <v/>
      </c>
      <c r="AE85" t="str">
        <f t="shared" si="43"/>
        <v/>
      </c>
      <c r="AF85" t="str">
        <f t="shared" si="43"/>
        <v/>
      </c>
      <c r="AG85" t="str">
        <f t="shared" si="43"/>
        <v/>
      </c>
      <c r="AH85" t="str">
        <f t="shared" si="43"/>
        <v/>
      </c>
      <c r="AI85" t="str">
        <f t="shared" si="43"/>
        <v/>
      </c>
      <c r="AJ85" t="str">
        <f t="shared" si="43"/>
        <v/>
      </c>
      <c r="AK85" t="str">
        <f t="shared" si="43"/>
        <v/>
      </c>
      <c r="AL85" t="str">
        <f t="shared" si="43"/>
        <v/>
      </c>
    </row>
    <row r="86" spans="1:39" x14ac:dyDescent="0.25">
      <c r="A86" s="11" t="s">
        <v>65</v>
      </c>
      <c r="B86" s="64"/>
      <c r="C86" s="7">
        <v>3</v>
      </c>
      <c r="D86" t="str">
        <f>IF($L77=$O77,"X",IF($K79=$O77,"X",""))</f>
        <v/>
      </c>
      <c r="E86" t="str">
        <f t="shared" ref="E86:I86" si="46">IF($L77=$O77,"X",IF($K79=$O77,"X",""))</f>
        <v/>
      </c>
      <c r="F86" t="str">
        <f t="shared" si="46"/>
        <v/>
      </c>
      <c r="G86" t="str">
        <f t="shared" si="46"/>
        <v/>
      </c>
      <c r="H86" t="str">
        <f t="shared" si="46"/>
        <v/>
      </c>
      <c r="I86" t="str">
        <f t="shared" si="46"/>
        <v/>
      </c>
      <c r="J86" t="str">
        <f>IF($L77=$O77,"X",IF($K79=$O78,"X",""))</f>
        <v/>
      </c>
      <c r="K86" t="str">
        <f t="shared" ref="K86:R86" si="47">IF($L77=$O77,"X",IF($K79=$O78,"X",""))</f>
        <v/>
      </c>
      <c r="L86" t="str">
        <f t="shared" si="47"/>
        <v/>
      </c>
      <c r="M86" t="str">
        <f t="shared" si="47"/>
        <v/>
      </c>
      <c r="N86" t="str">
        <f t="shared" si="47"/>
        <v/>
      </c>
      <c r="O86" t="str">
        <f t="shared" si="47"/>
        <v/>
      </c>
      <c r="P86" t="str">
        <f t="shared" si="47"/>
        <v/>
      </c>
      <c r="Q86" t="str">
        <f t="shared" si="47"/>
        <v/>
      </c>
      <c r="R86" t="str">
        <f t="shared" si="47"/>
        <v/>
      </c>
      <c r="T86" s="19"/>
      <c r="X86" t="str">
        <f t="shared" si="42"/>
        <v/>
      </c>
      <c r="Y86" t="str">
        <f t="shared" si="43"/>
        <v/>
      </c>
      <c r="Z86" t="str">
        <f t="shared" si="43"/>
        <v/>
      </c>
      <c r="AA86" t="str">
        <f t="shared" si="43"/>
        <v/>
      </c>
      <c r="AB86" t="str">
        <f t="shared" si="43"/>
        <v/>
      </c>
      <c r="AC86" t="str">
        <f t="shared" si="43"/>
        <v/>
      </c>
      <c r="AD86" t="str">
        <f t="shared" si="43"/>
        <v/>
      </c>
      <c r="AE86" t="str">
        <f t="shared" si="43"/>
        <v/>
      </c>
      <c r="AF86" t="str">
        <f t="shared" si="43"/>
        <v/>
      </c>
      <c r="AG86" t="str">
        <f t="shared" si="43"/>
        <v/>
      </c>
      <c r="AH86" t="str">
        <f t="shared" si="43"/>
        <v/>
      </c>
      <c r="AI86" t="str">
        <f t="shared" si="43"/>
        <v/>
      </c>
      <c r="AJ86" t="str">
        <f t="shared" si="43"/>
        <v/>
      </c>
      <c r="AK86" t="str">
        <f t="shared" si="43"/>
        <v/>
      </c>
      <c r="AL86" t="str">
        <f t="shared" si="43"/>
        <v/>
      </c>
    </row>
    <row r="87" spans="1:39" x14ac:dyDescent="0.25">
      <c r="A87" s="11" t="s">
        <v>65</v>
      </c>
      <c r="B87" s="64"/>
      <c r="C87" s="7">
        <v>4</v>
      </c>
      <c r="D87" t="str">
        <f>IF($L77=$O79,"X",IF($K79=$O79,"X",""))</f>
        <v/>
      </c>
      <c r="E87" t="str">
        <f t="shared" ref="E87:I87" si="48">IF($L77=$O79,"X",IF($K79=$O79,"X",""))</f>
        <v/>
      </c>
      <c r="F87" t="str">
        <f t="shared" si="48"/>
        <v/>
      </c>
      <c r="G87" t="str">
        <f t="shared" si="48"/>
        <v/>
      </c>
      <c r="H87" t="str">
        <f t="shared" si="48"/>
        <v/>
      </c>
      <c r="I87" t="str">
        <f t="shared" si="48"/>
        <v/>
      </c>
      <c r="J87" t="str">
        <f>IF($L77=$O79,"X",IF($K79=$O80,"X",""))</f>
        <v/>
      </c>
      <c r="K87" t="str">
        <f t="shared" ref="K87:R87" si="49">IF($L77=$O79,"X",IF($K79=$O80,"X",""))</f>
        <v/>
      </c>
      <c r="L87" t="str">
        <f t="shared" si="49"/>
        <v/>
      </c>
      <c r="M87" t="str">
        <f t="shared" si="49"/>
        <v/>
      </c>
      <c r="N87" t="str">
        <f t="shared" si="49"/>
        <v/>
      </c>
      <c r="O87" t="str">
        <f t="shared" si="49"/>
        <v/>
      </c>
      <c r="P87" t="str">
        <f t="shared" si="49"/>
        <v/>
      </c>
      <c r="Q87" t="str">
        <f t="shared" si="49"/>
        <v/>
      </c>
      <c r="R87" t="str">
        <f t="shared" si="49"/>
        <v/>
      </c>
      <c r="T87" s="19"/>
      <c r="X87" t="str">
        <f t="shared" si="42"/>
        <v/>
      </c>
      <c r="Y87" t="str">
        <f t="shared" si="43"/>
        <v/>
      </c>
      <c r="Z87" t="str">
        <f t="shared" si="43"/>
        <v/>
      </c>
      <c r="AA87" t="str">
        <f t="shared" si="43"/>
        <v/>
      </c>
      <c r="AB87" t="str">
        <f t="shared" si="43"/>
        <v/>
      </c>
      <c r="AC87" t="str">
        <f t="shared" si="43"/>
        <v/>
      </c>
      <c r="AD87" t="str">
        <f t="shared" si="43"/>
        <v/>
      </c>
      <c r="AE87" t="str">
        <f t="shared" si="43"/>
        <v/>
      </c>
      <c r="AF87" t="str">
        <f t="shared" si="43"/>
        <v/>
      </c>
      <c r="AG87" t="str">
        <f t="shared" si="43"/>
        <v/>
      </c>
      <c r="AH87" t="str">
        <f t="shared" si="43"/>
        <v/>
      </c>
      <c r="AI87" t="str">
        <f t="shared" si="43"/>
        <v/>
      </c>
      <c r="AJ87" t="str">
        <f t="shared" si="43"/>
        <v/>
      </c>
      <c r="AK87" t="str">
        <f t="shared" si="43"/>
        <v/>
      </c>
      <c r="AL87" t="str">
        <f t="shared" si="43"/>
        <v/>
      </c>
    </row>
    <row r="88" spans="1:39" x14ac:dyDescent="0.25">
      <c r="A88" s="11" t="s">
        <v>65</v>
      </c>
      <c r="B88" s="64"/>
      <c r="C88" s="7">
        <v>5</v>
      </c>
      <c r="D88" t="str">
        <f>IF($L77=$O81,"X",IF($K79=$O81,"X",""))</f>
        <v/>
      </c>
      <c r="E88" t="str">
        <f t="shared" ref="E88:I88" si="50">IF($L77=$O81,"X",IF($K79=$O81,"X",""))</f>
        <v/>
      </c>
      <c r="F88" t="str">
        <f t="shared" si="50"/>
        <v/>
      </c>
      <c r="G88" t="str">
        <f t="shared" si="50"/>
        <v/>
      </c>
      <c r="H88" t="str">
        <f t="shared" si="50"/>
        <v/>
      </c>
      <c r="I88" t="str">
        <f t="shared" si="50"/>
        <v/>
      </c>
      <c r="J88" t="str">
        <f>IF($L77=$O81,"X",IF($K79=$O82,"X",""))</f>
        <v/>
      </c>
      <c r="K88" t="str">
        <f t="shared" ref="K88:R88" si="51">IF($L77=$O81,"X",IF($K79=$O82,"X",""))</f>
        <v/>
      </c>
      <c r="L88" t="str">
        <f t="shared" si="51"/>
        <v/>
      </c>
      <c r="M88" t="str">
        <f t="shared" si="51"/>
        <v/>
      </c>
      <c r="N88" t="str">
        <f t="shared" si="51"/>
        <v/>
      </c>
      <c r="O88" t="str">
        <f t="shared" si="51"/>
        <v/>
      </c>
      <c r="P88" t="str">
        <f t="shared" si="51"/>
        <v/>
      </c>
      <c r="Q88" t="str">
        <f t="shared" si="51"/>
        <v/>
      </c>
      <c r="R88" t="str">
        <f t="shared" si="51"/>
        <v/>
      </c>
      <c r="T88" s="19"/>
      <c r="X88" t="str">
        <f t="shared" si="42"/>
        <v/>
      </c>
      <c r="Y88" t="str">
        <f t="shared" si="43"/>
        <v/>
      </c>
      <c r="Z88" t="str">
        <f t="shared" si="43"/>
        <v/>
      </c>
      <c r="AA88" t="str">
        <f t="shared" si="43"/>
        <v/>
      </c>
      <c r="AB88" t="str">
        <f t="shared" si="43"/>
        <v/>
      </c>
      <c r="AC88" t="str">
        <f t="shared" si="43"/>
        <v/>
      </c>
      <c r="AD88" t="str">
        <f t="shared" si="43"/>
        <v/>
      </c>
      <c r="AE88" t="str">
        <f t="shared" si="43"/>
        <v/>
      </c>
      <c r="AF88" t="str">
        <f t="shared" si="43"/>
        <v/>
      </c>
      <c r="AG88" t="str">
        <f t="shared" si="43"/>
        <v/>
      </c>
      <c r="AH88" t="str">
        <f t="shared" si="43"/>
        <v/>
      </c>
      <c r="AI88" t="str">
        <f t="shared" si="43"/>
        <v/>
      </c>
      <c r="AJ88" t="str">
        <f t="shared" si="43"/>
        <v/>
      </c>
      <c r="AK88" t="str">
        <f t="shared" si="43"/>
        <v/>
      </c>
      <c r="AL88" t="str">
        <f t="shared" si="43"/>
        <v/>
      </c>
    </row>
    <row r="89" spans="1:39" x14ac:dyDescent="0.25">
      <c r="A89" s="11" t="s">
        <v>65</v>
      </c>
      <c r="B89" s="64"/>
      <c r="C89" s="7">
        <v>6</v>
      </c>
      <c r="D89" t="str">
        <f>IF($K$75=2,"X","")</f>
        <v/>
      </c>
      <c r="E89" t="str">
        <f t="shared" ref="E89:R89" si="52">IF($K$75=2,"X","")</f>
        <v/>
      </c>
      <c r="F89" t="str">
        <f t="shared" si="52"/>
        <v/>
      </c>
      <c r="G89" t="str">
        <f t="shared" si="52"/>
        <v/>
      </c>
      <c r="H89" t="str">
        <f t="shared" si="52"/>
        <v/>
      </c>
      <c r="I89" t="str">
        <f t="shared" si="52"/>
        <v/>
      </c>
      <c r="J89" t="str">
        <f t="shared" si="52"/>
        <v/>
      </c>
      <c r="K89" t="str">
        <f t="shared" si="52"/>
        <v/>
      </c>
      <c r="L89" t="str">
        <f t="shared" si="52"/>
        <v/>
      </c>
      <c r="M89" t="str">
        <f t="shared" si="52"/>
        <v/>
      </c>
      <c r="N89" t="str">
        <f t="shared" si="52"/>
        <v/>
      </c>
      <c r="O89" t="str">
        <f t="shared" si="52"/>
        <v/>
      </c>
      <c r="P89" t="str">
        <f t="shared" si="52"/>
        <v/>
      </c>
      <c r="Q89" t="str">
        <f t="shared" si="52"/>
        <v/>
      </c>
      <c r="R89" t="str">
        <f t="shared" si="52"/>
        <v/>
      </c>
      <c r="T89" s="19"/>
      <c r="V89" s="8">
        <f>COUNTIF(D84:R89,"x")</f>
        <v>0</v>
      </c>
      <c r="W89" s="8"/>
      <c r="X89" t="str">
        <f t="shared" si="42"/>
        <v/>
      </c>
      <c r="Y89" t="str">
        <f t="shared" si="43"/>
        <v/>
      </c>
      <c r="Z89" t="str">
        <f t="shared" si="43"/>
        <v/>
      </c>
      <c r="AA89" t="str">
        <f t="shared" si="43"/>
        <v/>
      </c>
      <c r="AB89" t="str">
        <f t="shared" si="43"/>
        <v/>
      </c>
      <c r="AC89" t="str">
        <f t="shared" si="43"/>
        <v/>
      </c>
      <c r="AD89" t="str">
        <f t="shared" si="43"/>
        <v/>
      </c>
      <c r="AE89" t="str">
        <f t="shared" si="43"/>
        <v/>
      </c>
      <c r="AF89" t="str">
        <f t="shared" si="43"/>
        <v/>
      </c>
      <c r="AG89" t="str">
        <f t="shared" si="43"/>
        <v/>
      </c>
      <c r="AH89" t="str">
        <f t="shared" si="43"/>
        <v/>
      </c>
      <c r="AI89" t="str">
        <f t="shared" si="43"/>
        <v/>
      </c>
      <c r="AJ89" t="str">
        <f t="shared" si="43"/>
        <v/>
      </c>
      <c r="AK89" t="str">
        <f t="shared" si="43"/>
        <v/>
      </c>
      <c r="AL89" t="str">
        <f t="shared" si="43"/>
        <v/>
      </c>
    </row>
    <row r="90" spans="1:39" x14ac:dyDescent="0.25">
      <c r="A90" s="11" t="str">
        <f>IF($A$3="m", "Ausblenden","")</f>
        <v>Ausblenden</v>
      </c>
      <c r="B90" s="64"/>
      <c r="C90" s="7"/>
      <c r="D90" s="59" t="s">
        <v>36</v>
      </c>
      <c r="E90" s="60"/>
      <c r="F90" s="60"/>
      <c r="G90" s="60"/>
      <c r="H90" s="60"/>
      <c r="I90" s="61"/>
      <c r="J90" s="59" t="s">
        <v>37</v>
      </c>
      <c r="K90" s="60"/>
      <c r="L90" s="60"/>
      <c r="M90" s="60"/>
      <c r="N90" s="60"/>
      <c r="O90" s="60"/>
      <c r="P90" s="60"/>
      <c r="Q90" s="60"/>
      <c r="R90" s="61"/>
      <c r="T90" s="19"/>
    </row>
    <row r="91" spans="1:39" s="9" customFormat="1" x14ac:dyDescent="0.25">
      <c r="A91" s="39" t="str">
        <f>IF($A$3="m", "Ausblenden","")</f>
        <v>Ausblenden</v>
      </c>
      <c r="B91" s="64"/>
      <c r="D91" s="25">
        <v>1</v>
      </c>
      <c r="E91" s="25">
        <v>2</v>
      </c>
      <c r="F91" s="25">
        <v>3</v>
      </c>
      <c r="G91" s="25">
        <v>4</v>
      </c>
      <c r="H91" s="25">
        <v>5</v>
      </c>
      <c r="I91" s="25">
        <v>6</v>
      </c>
      <c r="J91" s="25">
        <v>7</v>
      </c>
      <c r="K91" s="25">
        <v>8</v>
      </c>
      <c r="L91" s="25">
        <v>9</v>
      </c>
      <c r="M91" s="25">
        <v>10</v>
      </c>
      <c r="N91" s="25">
        <v>11</v>
      </c>
      <c r="O91" s="25">
        <v>12</v>
      </c>
      <c r="P91" s="25">
        <v>13</v>
      </c>
      <c r="Q91" s="25">
        <v>14</v>
      </c>
      <c r="R91" s="25">
        <v>15</v>
      </c>
      <c r="T91" s="19"/>
      <c r="U91" s="12"/>
      <c r="AM91"/>
    </row>
    <row r="92" spans="1:39" s="10" customFormat="1" ht="30" customHeight="1" x14ac:dyDescent="0.25">
      <c r="A92" s="39" t="str">
        <f t="shared" ref="A92:A112" si="53">IF($A$3="m", "Ausblenden","")</f>
        <v>Ausblenden</v>
      </c>
      <c r="B92" s="64"/>
      <c r="D92" s="26" t="str">
        <f>D42</f>
        <v>08:15 09:00</v>
      </c>
      <c r="E92" s="26" t="str">
        <f t="shared" ref="E92:R92" si="54">E42</f>
        <v>09:00 09:45</v>
      </c>
      <c r="F92" s="26" t="str">
        <f t="shared" si="54"/>
        <v>10:00 10:45</v>
      </c>
      <c r="G92" s="26" t="str">
        <f t="shared" si="54"/>
        <v>10:45 11:30</v>
      </c>
      <c r="H92" s="26" t="str">
        <f t="shared" si="54"/>
        <v>11:45 12:30</v>
      </c>
      <c r="I92" s="26" t="str">
        <f t="shared" si="54"/>
        <v>12:30 13:15</v>
      </c>
      <c r="J92" s="26" t="str">
        <f t="shared" si="54"/>
        <v>13:30 14:15</v>
      </c>
      <c r="K92" s="26" t="str">
        <f t="shared" si="54"/>
        <v>14:15 15:00</v>
      </c>
      <c r="L92" s="26" t="str">
        <f t="shared" si="54"/>
        <v>15:15 16:00</v>
      </c>
      <c r="M92" s="26" t="str">
        <f t="shared" si="54"/>
        <v>16:00 16:45</v>
      </c>
      <c r="N92" s="26" t="str">
        <f t="shared" si="54"/>
        <v>17:00 17:45</v>
      </c>
      <c r="O92" s="26" t="str">
        <f t="shared" si="54"/>
        <v>17:45 18:30</v>
      </c>
      <c r="P92" s="26" t="str">
        <f t="shared" si="54"/>
        <v>18:45 19:30</v>
      </c>
      <c r="Q92" s="26" t="str">
        <f t="shared" si="54"/>
        <v>19:30 20:15</v>
      </c>
      <c r="R92" s="26" t="str">
        <f t="shared" si="54"/>
        <v>20:15 21:00</v>
      </c>
      <c r="S92" s="10" t="s">
        <v>53</v>
      </c>
      <c r="T92" s="19"/>
      <c r="U92" s="13"/>
      <c r="AM92"/>
    </row>
    <row r="93" spans="1:39" ht="30" customHeight="1" x14ac:dyDescent="0.25">
      <c r="A93" s="38">
        <v>1</v>
      </c>
      <c r="B93" s="64"/>
      <c r="C93" s="14" t="s">
        <v>18</v>
      </c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9"/>
      <c r="T93" s="19"/>
      <c r="U93" s="11" t="str">
        <f>IF(AND(V93&lt;&gt;0,S93=""),"Begründung fehlt","")</f>
        <v/>
      </c>
      <c r="V93" s="8">
        <f>COUNTIF(D93:R93,"x")</f>
        <v>0</v>
      </c>
      <c r="W93" s="8">
        <f>COUNTIF(D93:R93,"w")</f>
        <v>0</v>
      </c>
      <c r="X93" t="str">
        <f t="shared" ref="X93:AJ93" si="55">IF(D93="X",$A93&amp;";"&amp;D$41 &amp;";-3",IF(D93="w",$A93&amp;";"&amp;D$41&amp;";-2",""))</f>
        <v/>
      </c>
      <c r="Y93" t="str">
        <f t="shared" si="55"/>
        <v/>
      </c>
      <c r="Z93" t="str">
        <f t="shared" si="55"/>
        <v/>
      </c>
      <c r="AA93" t="str">
        <f t="shared" si="55"/>
        <v/>
      </c>
      <c r="AB93" t="str">
        <f t="shared" si="55"/>
        <v/>
      </c>
      <c r="AC93" t="str">
        <f t="shared" si="55"/>
        <v/>
      </c>
      <c r="AD93" t="str">
        <f t="shared" si="55"/>
        <v/>
      </c>
      <c r="AE93" t="str">
        <f t="shared" si="55"/>
        <v/>
      </c>
      <c r="AF93" t="str">
        <f t="shared" si="55"/>
        <v/>
      </c>
      <c r="AG93" t="str">
        <f t="shared" si="55"/>
        <v/>
      </c>
      <c r="AH93" t="str">
        <f t="shared" si="55"/>
        <v/>
      </c>
      <c r="AI93" t="str">
        <f t="shared" si="55"/>
        <v/>
      </c>
      <c r="AJ93" t="str">
        <f t="shared" si="55"/>
        <v/>
      </c>
      <c r="AK93" t="str">
        <f t="shared" ref="AK93:AK98" si="56">IF(Q93="X",$A93&amp;";"&amp;Q$41 &amp;";-3",IF(Q93="w",$A93&amp;";"&amp;Q$41&amp;";-2",""))</f>
        <v/>
      </c>
      <c r="AL93" t="str">
        <f t="shared" ref="AL93:AL98" si="57">IF(R93="X",$A93&amp;";"&amp;R$41 &amp;";-3",IF(R93="w",$A93&amp;";"&amp;R$41&amp;";-2",""))</f>
        <v/>
      </c>
    </row>
    <row r="94" spans="1:39" ht="30" customHeight="1" x14ac:dyDescent="0.25">
      <c r="A94" s="38">
        <v>2</v>
      </c>
      <c r="B94" s="64"/>
      <c r="C94" s="14" t="s">
        <v>22</v>
      </c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9"/>
      <c r="T94" s="19"/>
      <c r="U94" s="11" t="str">
        <f t="shared" ref="U94:U98" si="58">IF(AND(V94&lt;&gt;0,S94=""),"Begründung fehlt","")</f>
        <v/>
      </c>
      <c r="V94" s="8">
        <f t="shared" ref="V94:V98" si="59">COUNTIF(D94:R94,"x")</f>
        <v>0</v>
      </c>
      <c r="W94" s="8">
        <f t="shared" ref="W94:W98" si="60">COUNTIF(D94:R94,"w")</f>
        <v>0</v>
      </c>
      <c r="X94" t="str">
        <f t="shared" ref="X94:X98" si="61">IF(D94="X",$A94&amp;";"&amp;D$41 &amp;";-3",IF(D94="w",$A94&amp;";"&amp;D$41&amp;";-2",""))</f>
        <v/>
      </c>
      <c r="Y94" t="str">
        <f t="shared" ref="Y94:Y98" si="62">IF(E94="X",$A94&amp;";"&amp;E$41 &amp;";-3",IF(E94="w",$A94&amp;";"&amp;E$41&amp;";-2",""))</f>
        <v/>
      </c>
      <c r="Z94" t="str">
        <f t="shared" ref="Z94:Z98" si="63">IF(F94="X",$A94&amp;";"&amp;F$41 &amp;";-3",IF(F94="w",$A94&amp;";"&amp;F$41&amp;";-2",""))</f>
        <v/>
      </c>
      <c r="AA94" t="str">
        <f t="shared" ref="AA94:AA98" si="64">IF(G94="X",$A94&amp;";"&amp;G$41 &amp;";-3",IF(G94="w",$A94&amp;";"&amp;G$41&amp;";-2",""))</f>
        <v/>
      </c>
      <c r="AB94" t="str">
        <f t="shared" ref="AB94:AB98" si="65">IF(H94="X",$A94&amp;";"&amp;H$41 &amp;";-3",IF(H94="w",$A94&amp;";"&amp;H$41&amp;";-2",""))</f>
        <v/>
      </c>
      <c r="AC94" t="str">
        <f t="shared" ref="AC94:AC98" si="66">IF(I94="X",$A94&amp;";"&amp;I$41 &amp;";-3",IF(I94="w",$A94&amp;";"&amp;I$41&amp;";-2",""))</f>
        <v/>
      </c>
      <c r="AD94" t="str">
        <f t="shared" ref="AD94:AD98" si="67">IF(J94="X",$A94&amp;";"&amp;J$41 &amp;";-3",IF(J94="w",$A94&amp;";"&amp;J$41&amp;";-2",""))</f>
        <v/>
      </c>
      <c r="AE94" t="str">
        <f t="shared" ref="AE94:AE98" si="68">IF(K94="X",$A94&amp;";"&amp;K$41 &amp;";-3",IF(K94="w",$A94&amp;";"&amp;K$41&amp;";-2",""))</f>
        <v/>
      </c>
      <c r="AF94" t="str">
        <f t="shared" ref="AF94:AF98" si="69">IF(L94="X",$A94&amp;";"&amp;L$41 &amp;";-3",IF(L94="w",$A94&amp;";"&amp;L$41&amp;";-2",""))</f>
        <v/>
      </c>
      <c r="AG94" t="str">
        <f t="shared" ref="AG94:AG98" si="70">IF(M94="X",$A94&amp;";"&amp;M$41 &amp;";-3",IF(M94="w",$A94&amp;";"&amp;M$41&amp;";-2",""))</f>
        <v/>
      </c>
      <c r="AH94" t="str">
        <f t="shared" ref="AH94:AH98" si="71">IF(N94="X",$A94&amp;";"&amp;N$41 &amp;";-3",IF(N94="w",$A94&amp;";"&amp;N$41&amp;";-2",""))</f>
        <v/>
      </c>
      <c r="AI94" t="str">
        <f t="shared" ref="AI94:AI98" si="72">IF(O94="X",$A94&amp;";"&amp;O$41 &amp;";-3",IF(O94="w",$A94&amp;";"&amp;O$41&amp;";-2",""))</f>
        <v/>
      </c>
      <c r="AJ94" t="str">
        <f t="shared" ref="AJ94:AJ98" si="73">IF(P94="X",$A94&amp;";"&amp;P$41 &amp;";-3",IF(P94="w",$A94&amp;";"&amp;P$41&amp;";-2",""))</f>
        <v/>
      </c>
      <c r="AK94" t="str">
        <f t="shared" si="56"/>
        <v/>
      </c>
      <c r="AL94" t="str">
        <f t="shared" si="57"/>
        <v/>
      </c>
    </row>
    <row r="95" spans="1:39" ht="30" customHeight="1" x14ac:dyDescent="0.25">
      <c r="A95" s="38">
        <v>3</v>
      </c>
      <c r="B95" s="64"/>
      <c r="C95" s="14" t="s">
        <v>26</v>
      </c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9"/>
      <c r="T95" s="19"/>
      <c r="U95" s="11" t="str">
        <f t="shared" si="58"/>
        <v/>
      </c>
      <c r="V95" s="8">
        <f t="shared" si="59"/>
        <v>0</v>
      </c>
      <c r="W95" s="8">
        <f t="shared" si="60"/>
        <v>0</v>
      </c>
      <c r="X95" t="str">
        <f t="shared" si="61"/>
        <v/>
      </c>
      <c r="Y95" t="str">
        <f t="shared" si="62"/>
        <v/>
      </c>
      <c r="Z95" t="str">
        <f t="shared" si="63"/>
        <v/>
      </c>
      <c r="AA95" t="str">
        <f t="shared" si="64"/>
        <v/>
      </c>
      <c r="AB95" t="str">
        <f t="shared" si="65"/>
        <v/>
      </c>
      <c r="AC95" t="str">
        <f t="shared" si="66"/>
        <v/>
      </c>
      <c r="AD95" t="str">
        <f t="shared" si="67"/>
        <v/>
      </c>
      <c r="AE95" t="str">
        <f t="shared" si="68"/>
        <v/>
      </c>
      <c r="AF95" t="str">
        <f t="shared" si="69"/>
        <v/>
      </c>
      <c r="AG95" t="str">
        <f t="shared" si="70"/>
        <v/>
      </c>
      <c r="AH95" t="str">
        <f t="shared" si="71"/>
        <v/>
      </c>
      <c r="AI95" t="str">
        <f t="shared" si="72"/>
        <v/>
      </c>
      <c r="AJ95" t="str">
        <f t="shared" si="73"/>
        <v/>
      </c>
      <c r="AK95" t="str">
        <f t="shared" si="56"/>
        <v/>
      </c>
      <c r="AL95" t="str">
        <f t="shared" si="57"/>
        <v/>
      </c>
    </row>
    <row r="96" spans="1:39" ht="30" customHeight="1" x14ac:dyDescent="0.25">
      <c r="A96" s="38">
        <v>4</v>
      </c>
      <c r="B96" s="64"/>
      <c r="C96" s="14" t="s">
        <v>30</v>
      </c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9"/>
      <c r="T96" s="19"/>
      <c r="U96" s="11" t="str">
        <f t="shared" si="58"/>
        <v/>
      </c>
      <c r="V96" s="8">
        <f t="shared" si="59"/>
        <v>0</v>
      </c>
      <c r="W96" s="8">
        <f t="shared" si="60"/>
        <v>0</v>
      </c>
      <c r="X96" t="str">
        <f t="shared" si="61"/>
        <v/>
      </c>
      <c r="Y96" t="str">
        <f t="shared" si="62"/>
        <v/>
      </c>
      <c r="Z96" t="str">
        <f t="shared" si="63"/>
        <v/>
      </c>
      <c r="AA96" t="str">
        <f t="shared" si="64"/>
        <v/>
      </c>
      <c r="AB96" t="str">
        <f t="shared" si="65"/>
        <v/>
      </c>
      <c r="AC96" t="str">
        <f t="shared" si="66"/>
        <v/>
      </c>
      <c r="AD96" t="str">
        <f t="shared" si="67"/>
        <v/>
      </c>
      <c r="AE96" t="str">
        <f t="shared" si="68"/>
        <v/>
      </c>
      <c r="AF96" t="str">
        <f t="shared" si="69"/>
        <v/>
      </c>
      <c r="AG96" t="str">
        <f t="shared" si="70"/>
        <v/>
      </c>
      <c r="AH96" t="str">
        <f t="shared" si="71"/>
        <v/>
      </c>
      <c r="AI96" t="str">
        <f t="shared" si="72"/>
        <v/>
      </c>
      <c r="AJ96" t="str">
        <f t="shared" si="73"/>
        <v/>
      </c>
      <c r="AK96" t="str">
        <f t="shared" si="56"/>
        <v/>
      </c>
      <c r="AL96" t="str">
        <f t="shared" si="57"/>
        <v/>
      </c>
    </row>
    <row r="97" spans="1:38" ht="30" customHeight="1" x14ac:dyDescent="0.25">
      <c r="A97" s="38">
        <v>5</v>
      </c>
      <c r="B97" s="64"/>
      <c r="C97" s="14" t="s">
        <v>33</v>
      </c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9"/>
      <c r="T97" s="19"/>
      <c r="U97" s="11" t="str">
        <f t="shared" si="58"/>
        <v/>
      </c>
      <c r="V97" s="8">
        <f t="shared" si="59"/>
        <v>0</v>
      </c>
      <c r="W97" s="8">
        <f t="shared" si="60"/>
        <v>0</v>
      </c>
      <c r="X97" t="str">
        <f t="shared" si="61"/>
        <v/>
      </c>
      <c r="Y97" t="str">
        <f t="shared" si="62"/>
        <v/>
      </c>
      <c r="Z97" t="str">
        <f t="shared" si="63"/>
        <v/>
      </c>
      <c r="AA97" t="str">
        <f t="shared" si="64"/>
        <v/>
      </c>
      <c r="AB97" t="str">
        <f t="shared" si="65"/>
        <v/>
      </c>
      <c r="AC97" t="str">
        <f t="shared" si="66"/>
        <v/>
      </c>
      <c r="AD97" t="str">
        <f t="shared" si="67"/>
        <v/>
      </c>
      <c r="AE97" t="str">
        <f t="shared" si="68"/>
        <v/>
      </c>
      <c r="AF97" t="str">
        <f t="shared" si="69"/>
        <v/>
      </c>
      <c r="AG97" t="str">
        <f t="shared" si="70"/>
        <v/>
      </c>
      <c r="AH97" t="str">
        <f t="shared" si="71"/>
        <v/>
      </c>
      <c r="AI97" t="str">
        <f t="shared" si="72"/>
        <v/>
      </c>
      <c r="AJ97" t="str">
        <f t="shared" si="73"/>
        <v/>
      </c>
      <c r="AK97" t="str">
        <f t="shared" si="56"/>
        <v/>
      </c>
      <c r="AL97" t="str">
        <f t="shared" si="57"/>
        <v/>
      </c>
    </row>
    <row r="98" spans="1:38" ht="30" customHeight="1" x14ac:dyDescent="0.25">
      <c r="A98" s="38">
        <v>6</v>
      </c>
      <c r="B98" s="64"/>
      <c r="C98" s="14" t="s">
        <v>54</v>
      </c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9"/>
      <c r="T98" s="19"/>
      <c r="U98" s="11" t="str">
        <f t="shared" si="58"/>
        <v/>
      </c>
      <c r="V98" s="8">
        <f t="shared" si="59"/>
        <v>0</v>
      </c>
      <c r="W98" s="8">
        <f t="shared" si="60"/>
        <v>0</v>
      </c>
      <c r="X98" t="str">
        <f t="shared" si="61"/>
        <v/>
      </c>
      <c r="Y98" t="str">
        <f t="shared" si="62"/>
        <v/>
      </c>
      <c r="Z98" t="str">
        <f t="shared" si="63"/>
        <v/>
      </c>
      <c r="AA98" t="str">
        <f t="shared" si="64"/>
        <v/>
      </c>
      <c r="AB98" t="str">
        <f t="shared" si="65"/>
        <v/>
      </c>
      <c r="AC98" t="str">
        <f t="shared" si="66"/>
        <v/>
      </c>
      <c r="AD98" t="str">
        <f t="shared" si="67"/>
        <v/>
      </c>
      <c r="AE98" t="str">
        <f t="shared" si="68"/>
        <v/>
      </c>
      <c r="AF98" t="str">
        <f t="shared" si="69"/>
        <v/>
      </c>
      <c r="AG98" t="str">
        <f t="shared" si="70"/>
        <v/>
      </c>
      <c r="AH98" t="str">
        <f t="shared" si="71"/>
        <v/>
      </c>
      <c r="AI98" t="str">
        <f t="shared" si="72"/>
        <v/>
      </c>
      <c r="AJ98" t="str">
        <f t="shared" si="73"/>
        <v/>
      </c>
      <c r="AK98" t="str">
        <f t="shared" si="56"/>
        <v/>
      </c>
      <c r="AL98" t="str">
        <f t="shared" si="57"/>
        <v/>
      </c>
    </row>
    <row r="99" spans="1:38" x14ac:dyDescent="0.25">
      <c r="A99" s="39" t="str">
        <f t="shared" si="53"/>
        <v>Ausblenden</v>
      </c>
      <c r="B99" s="64"/>
      <c r="T99" s="19"/>
      <c r="U99" s="11" t="str">
        <f>IF(AND(SUM(V89:V98)=0,SUM(W93:W98)=0),"Keine Einschränkungen","")</f>
        <v>Keine Einschränkungen</v>
      </c>
      <c r="V99" s="8"/>
    </row>
    <row r="100" spans="1:38" ht="21" x14ac:dyDescent="0.35">
      <c r="A100" s="39" t="str">
        <f t="shared" si="53"/>
        <v>Ausblenden</v>
      </c>
      <c r="B100" s="64"/>
      <c r="C100" s="16" t="s">
        <v>55</v>
      </c>
      <c r="T100" s="19"/>
    </row>
    <row r="101" spans="1:38" x14ac:dyDescent="0.25">
      <c r="A101" s="39" t="str">
        <f t="shared" si="53"/>
        <v>Ausblenden</v>
      </c>
      <c r="B101" s="64"/>
      <c r="T101" s="19"/>
    </row>
    <row r="102" spans="1:38" x14ac:dyDescent="0.25">
      <c r="A102" s="39" t="str">
        <f t="shared" si="53"/>
        <v>Ausblenden</v>
      </c>
      <c r="B102" s="64"/>
      <c r="C102" t="s">
        <v>61</v>
      </c>
      <c r="F102" t="s">
        <v>62</v>
      </c>
      <c r="N102" t="s">
        <v>63</v>
      </c>
      <c r="T102" s="19"/>
    </row>
    <row r="103" spans="1:38" x14ac:dyDescent="0.25">
      <c r="A103" s="39" t="str">
        <f t="shared" si="53"/>
        <v>Ausblenden</v>
      </c>
      <c r="B103" s="64"/>
      <c r="C103" s="44"/>
      <c r="D103" s="44"/>
      <c r="E103" s="30">
        <f>IF(C103&lt;&gt;"",1,0)</f>
        <v>0</v>
      </c>
      <c r="F103" s="44"/>
      <c r="G103" s="44"/>
      <c r="H103" s="44"/>
      <c r="I103" s="44"/>
      <c r="J103" s="44"/>
      <c r="K103" s="44"/>
      <c r="L103" s="44"/>
      <c r="M103" s="30">
        <f>IF(N103&lt;&gt;"",1,0)</f>
        <v>0</v>
      </c>
      <c r="N103" s="44"/>
      <c r="O103" s="44"/>
      <c r="P103" s="44"/>
      <c r="Q103" s="44"/>
      <c r="R103" s="44"/>
      <c r="S103" s="44"/>
      <c r="T103" s="19"/>
      <c r="U103" s="11" t="str">
        <f>IF(V103=1,"Daten fehlen","")</f>
        <v/>
      </c>
      <c r="V103">
        <f>E103+M103</f>
        <v>0</v>
      </c>
    </row>
    <row r="104" spans="1:38" x14ac:dyDescent="0.25">
      <c r="A104" s="39" t="str">
        <f t="shared" si="53"/>
        <v>Ausblenden</v>
      </c>
      <c r="B104" s="64"/>
      <c r="C104" s="44"/>
      <c r="D104" s="44"/>
      <c r="E104" s="30">
        <f t="shared" ref="E104:E112" si="74">IF(C104&lt;&gt;"",1,0)</f>
        <v>0</v>
      </c>
      <c r="F104" s="44"/>
      <c r="G104" s="44"/>
      <c r="H104" s="44"/>
      <c r="I104" s="44"/>
      <c r="J104" s="44"/>
      <c r="K104" s="44"/>
      <c r="L104" s="44"/>
      <c r="M104" s="30">
        <f t="shared" ref="M104:M112" si="75">IF(N104&lt;&gt;"",1,0)</f>
        <v>0</v>
      </c>
      <c r="N104" s="44"/>
      <c r="O104" s="44"/>
      <c r="P104" s="44"/>
      <c r="Q104" s="44"/>
      <c r="R104" s="44"/>
      <c r="S104" s="44"/>
      <c r="T104" s="19"/>
      <c r="U104" s="11" t="str">
        <f>IF(V104=1,"Daten fehlen","")</f>
        <v/>
      </c>
      <c r="V104">
        <f>E104+M104</f>
        <v>0</v>
      </c>
    </row>
    <row r="105" spans="1:38" x14ac:dyDescent="0.25">
      <c r="A105" s="39" t="str">
        <f t="shared" si="53"/>
        <v>Ausblenden</v>
      </c>
      <c r="B105" s="64"/>
      <c r="C105" s="44"/>
      <c r="D105" s="44"/>
      <c r="E105" s="30">
        <f t="shared" si="74"/>
        <v>0</v>
      </c>
      <c r="F105" s="44"/>
      <c r="G105" s="44"/>
      <c r="H105" s="44"/>
      <c r="I105" s="44"/>
      <c r="J105" s="44"/>
      <c r="K105" s="44"/>
      <c r="L105" s="44"/>
      <c r="M105" s="30">
        <f t="shared" si="75"/>
        <v>0</v>
      </c>
      <c r="N105" s="44"/>
      <c r="O105" s="44"/>
      <c r="P105" s="44"/>
      <c r="Q105" s="44"/>
      <c r="R105" s="44"/>
      <c r="S105" s="44"/>
      <c r="T105" s="19"/>
      <c r="U105" s="11" t="str">
        <f t="shared" ref="U105:U112" si="76">IF(V105=1,"Daten fehlen","")</f>
        <v/>
      </c>
      <c r="V105">
        <f t="shared" ref="V105:V112" si="77">E105+M105</f>
        <v>0</v>
      </c>
    </row>
    <row r="106" spans="1:38" x14ac:dyDescent="0.25">
      <c r="A106" s="39" t="str">
        <f t="shared" si="53"/>
        <v>Ausblenden</v>
      </c>
      <c r="B106" s="64"/>
      <c r="C106" s="44"/>
      <c r="D106" s="44"/>
      <c r="E106" s="30">
        <f t="shared" si="74"/>
        <v>0</v>
      </c>
      <c r="F106" s="44"/>
      <c r="G106" s="44"/>
      <c r="H106" s="44"/>
      <c r="I106" s="44"/>
      <c r="J106" s="44"/>
      <c r="K106" s="44"/>
      <c r="L106" s="44"/>
      <c r="M106" s="30">
        <f t="shared" si="75"/>
        <v>0</v>
      </c>
      <c r="N106" s="44"/>
      <c r="O106" s="44"/>
      <c r="P106" s="44"/>
      <c r="Q106" s="44"/>
      <c r="R106" s="44"/>
      <c r="S106" s="44"/>
      <c r="T106" s="19"/>
      <c r="U106" s="11" t="str">
        <f t="shared" si="76"/>
        <v/>
      </c>
      <c r="V106">
        <f t="shared" si="77"/>
        <v>0</v>
      </c>
    </row>
    <row r="107" spans="1:38" x14ac:dyDescent="0.25">
      <c r="A107" s="39" t="str">
        <f t="shared" si="53"/>
        <v>Ausblenden</v>
      </c>
      <c r="B107" s="64"/>
      <c r="C107" s="44"/>
      <c r="D107" s="44"/>
      <c r="E107" s="30">
        <f t="shared" si="74"/>
        <v>0</v>
      </c>
      <c r="F107" s="44"/>
      <c r="G107" s="44"/>
      <c r="H107" s="44"/>
      <c r="I107" s="44"/>
      <c r="J107" s="44"/>
      <c r="K107" s="44"/>
      <c r="L107" s="44"/>
      <c r="M107" s="30">
        <f t="shared" si="75"/>
        <v>0</v>
      </c>
      <c r="N107" s="44"/>
      <c r="O107" s="44"/>
      <c r="P107" s="44"/>
      <c r="Q107" s="44"/>
      <c r="R107" s="44"/>
      <c r="S107" s="44"/>
      <c r="T107" s="19"/>
      <c r="U107" s="11" t="str">
        <f t="shared" si="76"/>
        <v/>
      </c>
      <c r="V107">
        <f t="shared" si="77"/>
        <v>0</v>
      </c>
    </row>
    <row r="108" spans="1:38" x14ac:dyDescent="0.25">
      <c r="A108" s="39" t="str">
        <f t="shared" si="53"/>
        <v>Ausblenden</v>
      </c>
      <c r="B108" s="64"/>
      <c r="C108" s="44"/>
      <c r="D108" s="44"/>
      <c r="E108" s="30">
        <f t="shared" si="74"/>
        <v>0</v>
      </c>
      <c r="F108" s="44"/>
      <c r="G108" s="44"/>
      <c r="H108" s="44"/>
      <c r="I108" s="44"/>
      <c r="J108" s="44"/>
      <c r="K108" s="44"/>
      <c r="L108" s="44"/>
      <c r="M108" s="30">
        <f t="shared" si="75"/>
        <v>0</v>
      </c>
      <c r="N108" s="44"/>
      <c r="O108" s="44"/>
      <c r="P108" s="44"/>
      <c r="Q108" s="44"/>
      <c r="R108" s="44"/>
      <c r="S108" s="44"/>
      <c r="T108" s="19"/>
      <c r="U108" s="11" t="str">
        <f t="shared" si="76"/>
        <v/>
      </c>
      <c r="V108">
        <f t="shared" si="77"/>
        <v>0</v>
      </c>
    </row>
    <row r="109" spans="1:38" x14ac:dyDescent="0.25">
      <c r="A109" s="39" t="str">
        <f t="shared" si="53"/>
        <v>Ausblenden</v>
      </c>
      <c r="B109" s="64"/>
      <c r="C109" s="44"/>
      <c r="D109" s="44"/>
      <c r="E109" s="30">
        <f t="shared" si="74"/>
        <v>0</v>
      </c>
      <c r="F109" s="44"/>
      <c r="G109" s="44"/>
      <c r="H109" s="44"/>
      <c r="I109" s="44"/>
      <c r="J109" s="44"/>
      <c r="K109" s="44"/>
      <c r="L109" s="44"/>
      <c r="M109" s="30">
        <f t="shared" si="75"/>
        <v>0</v>
      </c>
      <c r="N109" s="44"/>
      <c r="O109" s="44"/>
      <c r="P109" s="44"/>
      <c r="Q109" s="44"/>
      <c r="R109" s="44"/>
      <c r="S109" s="44"/>
      <c r="T109" s="19"/>
      <c r="U109" s="11" t="str">
        <f t="shared" si="76"/>
        <v/>
      </c>
      <c r="V109">
        <f t="shared" si="77"/>
        <v>0</v>
      </c>
    </row>
    <row r="110" spans="1:38" x14ac:dyDescent="0.25">
      <c r="A110" s="39" t="str">
        <f t="shared" si="53"/>
        <v>Ausblenden</v>
      </c>
      <c r="B110" s="64"/>
      <c r="C110" s="44"/>
      <c r="D110" s="44"/>
      <c r="E110" s="30">
        <f t="shared" si="74"/>
        <v>0</v>
      </c>
      <c r="F110" s="44"/>
      <c r="G110" s="44"/>
      <c r="H110" s="44"/>
      <c r="I110" s="44"/>
      <c r="J110" s="44"/>
      <c r="K110" s="44"/>
      <c r="L110" s="44"/>
      <c r="M110" s="30">
        <f t="shared" si="75"/>
        <v>0</v>
      </c>
      <c r="N110" s="44"/>
      <c r="O110" s="44"/>
      <c r="P110" s="44"/>
      <c r="Q110" s="44"/>
      <c r="R110" s="44"/>
      <c r="S110" s="44"/>
      <c r="T110" s="19"/>
      <c r="U110" s="11" t="str">
        <f t="shared" si="76"/>
        <v/>
      </c>
      <c r="V110">
        <f t="shared" si="77"/>
        <v>0</v>
      </c>
    </row>
    <row r="111" spans="1:38" x14ac:dyDescent="0.25">
      <c r="A111" s="39" t="str">
        <f t="shared" si="53"/>
        <v>Ausblenden</v>
      </c>
      <c r="B111" s="64"/>
      <c r="C111" s="44"/>
      <c r="D111" s="44"/>
      <c r="E111" s="30">
        <f t="shared" si="74"/>
        <v>0</v>
      </c>
      <c r="F111" s="44"/>
      <c r="G111" s="44"/>
      <c r="H111" s="44"/>
      <c r="I111" s="44"/>
      <c r="J111" s="44"/>
      <c r="K111" s="44"/>
      <c r="L111" s="44"/>
      <c r="M111" s="30">
        <f t="shared" si="75"/>
        <v>0</v>
      </c>
      <c r="N111" s="44"/>
      <c r="O111" s="44"/>
      <c r="P111" s="44"/>
      <c r="Q111" s="44"/>
      <c r="R111" s="44"/>
      <c r="S111" s="44"/>
      <c r="T111" s="19"/>
      <c r="U111" s="11" t="str">
        <f t="shared" si="76"/>
        <v/>
      </c>
      <c r="V111">
        <f t="shared" si="77"/>
        <v>0</v>
      </c>
    </row>
    <row r="112" spans="1:38" ht="15" customHeight="1" x14ac:dyDescent="0.25">
      <c r="A112" s="39" t="str">
        <f t="shared" si="53"/>
        <v>Ausblenden</v>
      </c>
      <c r="B112" s="64"/>
      <c r="C112" s="44"/>
      <c r="D112" s="44"/>
      <c r="E112" s="30">
        <f t="shared" si="74"/>
        <v>0</v>
      </c>
      <c r="F112" s="44"/>
      <c r="G112" s="44"/>
      <c r="H112" s="44"/>
      <c r="I112" s="44"/>
      <c r="J112" s="44"/>
      <c r="K112" s="44"/>
      <c r="L112" s="44"/>
      <c r="M112" s="30">
        <f t="shared" si="75"/>
        <v>0</v>
      </c>
      <c r="N112" s="44"/>
      <c r="O112" s="44"/>
      <c r="P112" s="44"/>
      <c r="Q112" s="44"/>
      <c r="R112" s="44"/>
      <c r="S112" s="44"/>
      <c r="T112" s="19"/>
      <c r="U112" s="11" t="str">
        <f t="shared" si="76"/>
        <v/>
      </c>
      <c r="V112">
        <f t="shared" si="77"/>
        <v>0</v>
      </c>
    </row>
    <row r="113" spans="2:20" x14ac:dyDescent="0.25">
      <c r="C113" s="50"/>
      <c r="D113" s="50"/>
      <c r="F113" s="50"/>
      <c r="G113" s="50"/>
      <c r="H113" s="50"/>
      <c r="I113" s="50"/>
      <c r="J113" s="50"/>
      <c r="K113" s="50"/>
      <c r="M113" s="50"/>
      <c r="N113" s="50"/>
      <c r="O113" s="50"/>
      <c r="P113" s="50"/>
      <c r="Q113" s="50"/>
      <c r="R113" s="50"/>
      <c r="S113" s="50"/>
    </row>
    <row r="114" spans="2:20" ht="21" x14ac:dyDescent="0.35">
      <c r="B114" s="22"/>
      <c r="C114" s="16" t="s">
        <v>66</v>
      </c>
      <c r="T114" s="22"/>
    </row>
    <row r="115" spans="2:20" ht="15" customHeight="1" x14ac:dyDescent="0.25">
      <c r="B115" s="22"/>
      <c r="C115" s="45" t="s">
        <v>75</v>
      </c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22"/>
    </row>
    <row r="116" spans="2:20" ht="15" customHeight="1" x14ac:dyDescent="0.25">
      <c r="B116" s="22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22"/>
    </row>
    <row r="117" spans="2:20" ht="15" customHeight="1" x14ac:dyDescent="0.25">
      <c r="B117" s="22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22"/>
    </row>
    <row r="118" spans="2:20" ht="15" customHeight="1" x14ac:dyDescent="0.25">
      <c r="B118" s="22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22"/>
    </row>
    <row r="119" spans="2:20" ht="15" customHeight="1" x14ac:dyDescent="0.25">
      <c r="B119" s="22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22"/>
    </row>
    <row r="120" spans="2:20" x14ac:dyDescent="0.25">
      <c r="B120" s="22"/>
      <c r="M120" s="30"/>
      <c r="N120" s="30"/>
      <c r="O120" s="33" t="str">
        <f>IF(O121="Tage!","Fehler","")</f>
        <v/>
      </c>
      <c r="P120" s="30" cm="1">
        <f t="array" ref="P120">SUM(ISERROR(O122:O146)*1)</f>
        <v>0</v>
      </c>
      <c r="T120" s="22"/>
    </row>
    <row r="121" spans="2:20" x14ac:dyDescent="0.25">
      <c r="B121" s="22"/>
      <c r="C121" t="s">
        <v>67</v>
      </c>
      <c r="F121" s="50" t="s">
        <v>68</v>
      </c>
      <c r="G121" s="50"/>
      <c r="I121" s="1" t="s">
        <v>69</v>
      </c>
      <c r="M121" s="72" t="s">
        <v>70</v>
      </c>
      <c r="N121" s="72"/>
      <c r="O121" s="42" t="str">
        <f>IF(P120&lt;&gt;0,"",IF(OR(O122&gt;21,O123&gt;21,O124&gt;21,O125&gt;21,O126&gt;21,O127&gt;21,O128&gt;21,O129&gt;21,O130&gt;21,O131&gt;21,O132&gt;21,O133&gt;21,O134&gt;21,O135&gt;21,O136&gt;21,O137&gt;21,O138&gt;21,O139&gt;21,O140&gt;21,O141&gt;21,O142&gt;21,O143&gt;21,O144&gt;21,O145&gt;21,O146&gt;21),"Tage!",""))</f>
        <v/>
      </c>
      <c r="P121" t="s">
        <v>71</v>
      </c>
      <c r="T121" s="22"/>
    </row>
    <row r="122" spans="2:20" x14ac:dyDescent="0.25">
      <c r="B122" s="22"/>
      <c r="C122" s="43"/>
      <c r="D122" s="43"/>
      <c r="F122" s="49"/>
      <c r="G122" s="49"/>
      <c r="I122" s="71"/>
      <c r="J122" s="71"/>
      <c r="K122" s="71"/>
      <c r="M122" s="48"/>
      <c r="N122" s="48"/>
      <c r="O122" s="30">
        <f>DATEDIF(C122,I122,"D")</f>
        <v>0</v>
      </c>
      <c r="P122" s="44"/>
      <c r="Q122" s="44"/>
      <c r="R122" s="44"/>
      <c r="S122" s="44"/>
      <c r="T122" s="22"/>
    </row>
    <row r="123" spans="2:20" x14ac:dyDescent="0.25">
      <c r="B123" s="22"/>
      <c r="C123" s="43"/>
      <c r="D123" s="43"/>
      <c r="F123" s="49"/>
      <c r="G123" s="49"/>
      <c r="I123" s="71"/>
      <c r="J123" s="71"/>
      <c r="K123" s="71"/>
      <c r="M123" s="48"/>
      <c r="N123" s="48"/>
      <c r="O123" s="30">
        <f t="shared" ref="O123:O146" si="78">DATEDIF(C123,I123,"D")</f>
        <v>0</v>
      </c>
      <c r="P123" s="44"/>
      <c r="Q123" s="44"/>
      <c r="R123" s="44"/>
      <c r="S123" s="44"/>
      <c r="T123" s="22"/>
    </row>
    <row r="124" spans="2:20" x14ac:dyDescent="0.25">
      <c r="B124" s="22"/>
      <c r="C124" s="43"/>
      <c r="D124" s="43"/>
      <c r="F124" s="49"/>
      <c r="G124" s="49"/>
      <c r="I124" s="71"/>
      <c r="J124" s="71"/>
      <c r="K124" s="71"/>
      <c r="M124" s="48"/>
      <c r="N124" s="48"/>
      <c r="O124" s="30">
        <f>DATEDIF(C124,I124,"D")</f>
        <v>0</v>
      </c>
      <c r="P124" s="44"/>
      <c r="Q124" s="44"/>
      <c r="R124" s="44"/>
      <c r="S124" s="44"/>
      <c r="T124" s="22"/>
    </row>
    <row r="125" spans="2:20" x14ac:dyDescent="0.25">
      <c r="B125" s="22"/>
      <c r="C125" s="43"/>
      <c r="D125" s="43"/>
      <c r="F125" s="49"/>
      <c r="G125" s="49"/>
      <c r="I125" s="71"/>
      <c r="J125" s="71"/>
      <c r="K125" s="71"/>
      <c r="M125" s="48"/>
      <c r="N125" s="48"/>
      <c r="O125" s="30">
        <f t="shared" si="78"/>
        <v>0</v>
      </c>
      <c r="P125" s="44"/>
      <c r="Q125" s="44"/>
      <c r="R125" s="44"/>
      <c r="S125" s="44"/>
      <c r="T125" s="22"/>
    </row>
    <row r="126" spans="2:20" x14ac:dyDescent="0.25">
      <c r="B126" s="22"/>
      <c r="C126" s="43"/>
      <c r="D126" s="43"/>
      <c r="F126" s="49"/>
      <c r="G126" s="49"/>
      <c r="I126" s="71"/>
      <c r="J126" s="71"/>
      <c r="K126" s="71"/>
      <c r="M126" s="48"/>
      <c r="N126" s="48"/>
      <c r="O126" s="30">
        <f t="shared" si="78"/>
        <v>0</v>
      </c>
      <c r="P126" s="44"/>
      <c r="Q126" s="44"/>
      <c r="R126" s="44"/>
      <c r="S126" s="44"/>
      <c r="T126" s="22"/>
    </row>
    <row r="127" spans="2:20" x14ac:dyDescent="0.25">
      <c r="B127" s="22"/>
      <c r="C127" s="43"/>
      <c r="D127" s="43"/>
      <c r="F127" s="49"/>
      <c r="G127" s="49"/>
      <c r="I127" s="71"/>
      <c r="J127" s="71"/>
      <c r="K127" s="71"/>
      <c r="M127" s="48"/>
      <c r="N127" s="48"/>
      <c r="O127" s="30">
        <f t="shared" si="78"/>
        <v>0</v>
      </c>
      <c r="P127" s="44"/>
      <c r="Q127" s="44"/>
      <c r="R127" s="44"/>
      <c r="S127" s="44"/>
      <c r="T127" s="22"/>
    </row>
    <row r="128" spans="2:20" x14ac:dyDescent="0.25">
      <c r="B128" s="22"/>
      <c r="C128" s="43"/>
      <c r="D128" s="43"/>
      <c r="F128" s="49"/>
      <c r="G128" s="49"/>
      <c r="I128" s="71"/>
      <c r="J128" s="71"/>
      <c r="K128" s="71"/>
      <c r="M128" s="48"/>
      <c r="N128" s="48"/>
      <c r="O128" s="30">
        <f t="shared" si="78"/>
        <v>0</v>
      </c>
      <c r="P128" s="44"/>
      <c r="Q128" s="44"/>
      <c r="R128" s="44"/>
      <c r="S128" s="44"/>
      <c r="T128" s="22"/>
    </row>
    <row r="129" spans="2:20" x14ac:dyDescent="0.25">
      <c r="B129" s="22"/>
      <c r="C129" s="43"/>
      <c r="D129" s="43"/>
      <c r="F129" s="49"/>
      <c r="G129" s="49"/>
      <c r="I129" s="71"/>
      <c r="J129" s="71"/>
      <c r="K129" s="71"/>
      <c r="M129" s="48"/>
      <c r="N129" s="48"/>
      <c r="O129" s="30">
        <f t="shared" si="78"/>
        <v>0</v>
      </c>
      <c r="P129" s="44"/>
      <c r="Q129" s="44"/>
      <c r="R129" s="44"/>
      <c r="S129" s="44"/>
      <c r="T129" s="22"/>
    </row>
    <row r="130" spans="2:20" x14ac:dyDescent="0.25">
      <c r="B130" s="22"/>
      <c r="C130" s="43"/>
      <c r="D130" s="43"/>
      <c r="F130" s="49"/>
      <c r="G130" s="49"/>
      <c r="I130" s="71"/>
      <c r="J130" s="71"/>
      <c r="K130" s="71"/>
      <c r="M130" s="48"/>
      <c r="N130" s="48"/>
      <c r="O130" s="30">
        <f t="shared" si="78"/>
        <v>0</v>
      </c>
      <c r="P130" s="44"/>
      <c r="Q130" s="44"/>
      <c r="R130" s="44"/>
      <c r="S130" s="44"/>
      <c r="T130" s="22"/>
    </row>
    <row r="131" spans="2:20" x14ac:dyDescent="0.25">
      <c r="B131" s="22"/>
      <c r="C131" s="43"/>
      <c r="D131" s="43"/>
      <c r="F131" s="49"/>
      <c r="G131" s="49"/>
      <c r="I131" s="71"/>
      <c r="J131" s="71"/>
      <c r="K131" s="71"/>
      <c r="M131" s="48"/>
      <c r="N131" s="48"/>
      <c r="O131" s="30">
        <f>DATEDIF(C131,I131,"D")</f>
        <v>0</v>
      </c>
      <c r="P131" s="44"/>
      <c r="Q131" s="44"/>
      <c r="R131" s="44"/>
      <c r="S131" s="44"/>
      <c r="T131" s="22"/>
    </row>
    <row r="132" spans="2:20" x14ac:dyDescent="0.25">
      <c r="B132" s="22"/>
      <c r="C132" s="43"/>
      <c r="D132" s="43"/>
      <c r="F132" s="49"/>
      <c r="G132" s="49"/>
      <c r="I132" s="71"/>
      <c r="J132" s="71"/>
      <c r="K132" s="71"/>
      <c r="M132" s="48"/>
      <c r="N132" s="48"/>
      <c r="O132" s="30">
        <f t="shared" si="78"/>
        <v>0</v>
      </c>
      <c r="P132" s="44"/>
      <c r="Q132" s="44"/>
      <c r="R132" s="44"/>
      <c r="S132" s="44"/>
      <c r="T132" s="22"/>
    </row>
    <row r="133" spans="2:20" x14ac:dyDescent="0.25">
      <c r="B133" s="22"/>
      <c r="C133" s="43"/>
      <c r="D133" s="43"/>
      <c r="F133" s="49"/>
      <c r="G133" s="49"/>
      <c r="I133" s="71"/>
      <c r="J133" s="71"/>
      <c r="K133" s="71"/>
      <c r="M133" s="48"/>
      <c r="N133" s="48"/>
      <c r="O133" s="30">
        <f t="shared" si="78"/>
        <v>0</v>
      </c>
      <c r="P133" s="44"/>
      <c r="Q133" s="44"/>
      <c r="R133" s="44"/>
      <c r="S133" s="44"/>
      <c r="T133" s="22"/>
    </row>
    <row r="134" spans="2:20" x14ac:dyDescent="0.25">
      <c r="B134" s="22"/>
      <c r="C134" s="43"/>
      <c r="D134" s="43"/>
      <c r="F134" s="49"/>
      <c r="G134" s="49"/>
      <c r="I134" s="71"/>
      <c r="J134" s="71"/>
      <c r="K134" s="71"/>
      <c r="M134" s="48"/>
      <c r="N134" s="48"/>
      <c r="O134" s="30">
        <f t="shared" si="78"/>
        <v>0</v>
      </c>
      <c r="P134" s="44"/>
      <c r="Q134" s="44"/>
      <c r="R134" s="44"/>
      <c r="S134" s="44"/>
      <c r="T134" s="22"/>
    </row>
    <row r="135" spans="2:20" x14ac:dyDescent="0.25">
      <c r="B135" s="22"/>
      <c r="C135" s="43"/>
      <c r="D135" s="43"/>
      <c r="F135" s="49"/>
      <c r="G135" s="49"/>
      <c r="I135" s="71"/>
      <c r="J135" s="71"/>
      <c r="K135" s="71"/>
      <c r="M135" s="48"/>
      <c r="N135" s="48"/>
      <c r="O135" s="30">
        <f t="shared" si="78"/>
        <v>0</v>
      </c>
      <c r="P135" s="44"/>
      <c r="Q135" s="44"/>
      <c r="R135" s="44"/>
      <c r="S135" s="44"/>
      <c r="T135" s="22"/>
    </row>
    <row r="136" spans="2:20" x14ac:dyDescent="0.25">
      <c r="B136" s="22"/>
      <c r="C136" s="43"/>
      <c r="D136" s="43"/>
      <c r="F136" s="49"/>
      <c r="G136" s="49"/>
      <c r="I136" s="71"/>
      <c r="J136" s="71"/>
      <c r="K136" s="71"/>
      <c r="M136" s="48"/>
      <c r="N136" s="48"/>
      <c r="O136" s="30">
        <f t="shared" si="78"/>
        <v>0</v>
      </c>
      <c r="P136" s="44"/>
      <c r="Q136" s="44"/>
      <c r="R136" s="44"/>
      <c r="S136" s="44"/>
      <c r="T136" s="22"/>
    </row>
    <row r="137" spans="2:20" x14ac:dyDescent="0.25">
      <c r="B137" s="22"/>
      <c r="C137" s="43"/>
      <c r="D137" s="43"/>
      <c r="F137" s="49"/>
      <c r="G137" s="49"/>
      <c r="I137" s="71"/>
      <c r="J137" s="71"/>
      <c r="K137" s="71"/>
      <c r="M137" s="48"/>
      <c r="N137" s="48"/>
      <c r="O137" s="30">
        <f t="shared" si="78"/>
        <v>0</v>
      </c>
      <c r="P137" s="44"/>
      <c r="Q137" s="44"/>
      <c r="R137" s="44"/>
      <c r="S137" s="44"/>
      <c r="T137" s="22"/>
    </row>
    <row r="138" spans="2:20" x14ac:dyDescent="0.25">
      <c r="B138" s="22"/>
      <c r="C138" s="43"/>
      <c r="D138" s="43"/>
      <c r="F138" s="49"/>
      <c r="G138" s="49"/>
      <c r="I138" s="71"/>
      <c r="J138" s="71"/>
      <c r="K138" s="71"/>
      <c r="M138" s="48"/>
      <c r="N138" s="48"/>
      <c r="O138" s="30">
        <f t="shared" si="78"/>
        <v>0</v>
      </c>
      <c r="P138" s="44"/>
      <c r="Q138" s="44"/>
      <c r="R138" s="44"/>
      <c r="S138" s="44"/>
      <c r="T138" s="22"/>
    </row>
    <row r="139" spans="2:20" x14ac:dyDescent="0.25">
      <c r="B139" s="22"/>
      <c r="C139" s="43"/>
      <c r="D139" s="43"/>
      <c r="F139" s="49"/>
      <c r="G139" s="49"/>
      <c r="I139" s="71"/>
      <c r="J139" s="71"/>
      <c r="K139" s="71"/>
      <c r="M139" s="48"/>
      <c r="N139" s="48"/>
      <c r="O139" s="30">
        <f t="shared" si="78"/>
        <v>0</v>
      </c>
      <c r="P139" s="44"/>
      <c r="Q139" s="44"/>
      <c r="R139" s="44"/>
      <c r="S139" s="44"/>
      <c r="T139" s="22"/>
    </row>
    <row r="140" spans="2:20" x14ac:dyDescent="0.25">
      <c r="B140" s="22"/>
      <c r="C140" s="43"/>
      <c r="D140" s="43"/>
      <c r="F140" s="49"/>
      <c r="G140" s="49"/>
      <c r="I140" s="71"/>
      <c r="J140" s="71"/>
      <c r="K140" s="71"/>
      <c r="M140" s="48"/>
      <c r="N140" s="48"/>
      <c r="O140" s="30">
        <f t="shared" si="78"/>
        <v>0</v>
      </c>
      <c r="P140" s="44"/>
      <c r="Q140" s="44"/>
      <c r="R140" s="44"/>
      <c r="S140" s="44"/>
      <c r="T140" s="22"/>
    </row>
    <row r="141" spans="2:20" x14ac:dyDescent="0.25">
      <c r="B141" s="22"/>
      <c r="C141" s="43"/>
      <c r="D141" s="43"/>
      <c r="F141" s="49"/>
      <c r="G141" s="49"/>
      <c r="I141" s="71"/>
      <c r="J141" s="71"/>
      <c r="K141" s="71"/>
      <c r="M141" s="48"/>
      <c r="N141" s="48"/>
      <c r="O141" s="30">
        <f t="shared" si="78"/>
        <v>0</v>
      </c>
      <c r="P141" s="44"/>
      <c r="Q141" s="44"/>
      <c r="R141" s="44"/>
      <c r="S141" s="44"/>
      <c r="T141" s="22"/>
    </row>
    <row r="142" spans="2:20" x14ac:dyDescent="0.25">
      <c r="B142" s="22"/>
      <c r="C142" s="43"/>
      <c r="D142" s="43"/>
      <c r="F142" s="49"/>
      <c r="G142" s="49"/>
      <c r="I142" s="71"/>
      <c r="J142" s="71"/>
      <c r="K142" s="71"/>
      <c r="M142" s="48"/>
      <c r="N142" s="48"/>
      <c r="O142" s="30">
        <f t="shared" si="78"/>
        <v>0</v>
      </c>
      <c r="P142" s="44"/>
      <c r="Q142" s="44"/>
      <c r="R142" s="44"/>
      <c r="S142" s="44"/>
      <c r="T142" s="22"/>
    </row>
    <row r="143" spans="2:20" x14ac:dyDescent="0.25">
      <c r="B143" s="22"/>
      <c r="C143" s="43"/>
      <c r="D143" s="43"/>
      <c r="F143" s="49"/>
      <c r="G143" s="49"/>
      <c r="I143" s="71"/>
      <c r="J143" s="71"/>
      <c r="K143" s="71"/>
      <c r="M143" s="48"/>
      <c r="N143" s="48"/>
      <c r="O143" s="30">
        <f t="shared" si="78"/>
        <v>0</v>
      </c>
      <c r="P143" s="44"/>
      <c r="Q143" s="44"/>
      <c r="R143" s="44"/>
      <c r="S143" s="44"/>
      <c r="T143" s="22"/>
    </row>
    <row r="144" spans="2:20" x14ac:dyDescent="0.25">
      <c r="B144" s="22"/>
      <c r="C144" s="43"/>
      <c r="D144" s="43"/>
      <c r="F144" s="49"/>
      <c r="G144" s="49"/>
      <c r="I144" s="71"/>
      <c r="J144" s="71"/>
      <c r="K144" s="71"/>
      <c r="M144" s="48"/>
      <c r="N144" s="48"/>
      <c r="O144" s="30">
        <f t="shared" si="78"/>
        <v>0</v>
      </c>
      <c r="P144" s="44"/>
      <c r="Q144" s="44"/>
      <c r="R144" s="44"/>
      <c r="S144" s="44"/>
      <c r="T144" s="22"/>
    </row>
    <row r="145" spans="2:22" x14ac:dyDescent="0.25">
      <c r="B145" s="22"/>
      <c r="C145" s="43"/>
      <c r="D145" s="43"/>
      <c r="F145" s="49"/>
      <c r="G145" s="49"/>
      <c r="I145" s="71"/>
      <c r="J145" s="71"/>
      <c r="K145" s="71"/>
      <c r="M145" s="48"/>
      <c r="N145" s="48"/>
      <c r="O145" s="30">
        <f t="shared" si="78"/>
        <v>0</v>
      </c>
      <c r="P145" s="44"/>
      <c r="Q145" s="44"/>
      <c r="R145" s="44"/>
      <c r="S145" s="44"/>
      <c r="T145" s="22"/>
    </row>
    <row r="146" spans="2:22" x14ac:dyDescent="0.25">
      <c r="B146" s="22"/>
      <c r="C146" s="43"/>
      <c r="D146" s="43"/>
      <c r="F146" s="49"/>
      <c r="G146" s="49"/>
      <c r="I146" s="71"/>
      <c r="J146" s="71"/>
      <c r="K146" s="71"/>
      <c r="M146" s="48"/>
      <c r="N146" s="48"/>
      <c r="O146" s="30">
        <f t="shared" si="78"/>
        <v>0</v>
      </c>
      <c r="P146" s="44"/>
      <c r="Q146" s="44"/>
      <c r="R146" s="44"/>
      <c r="S146" s="44"/>
      <c r="T146" s="22"/>
    </row>
    <row r="147" spans="2:22" x14ac:dyDescent="0.25">
      <c r="B147" s="22"/>
      <c r="C147" s="50"/>
      <c r="D147" s="50"/>
      <c r="F147" s="50"/>
      <c r="G147" s="50"/>
      <c r="I147" s="50"/>
      <c r="J147" s="50"/>
      <c r="K147" s="50"/>
      <c r="M147" s="50"/>
      <c r="N147" s="50"/>
      <c r="P147" s="50"/>
      <c r="Q147" s="50"/>
      <c r="R147" s="50"/>
      <c r="S147" s="50"/>
      <c r="T147" s="22"/>
    </row>
    <row r="148" spans="2:22" ht="21" x14ac:dyDescent="0.35">
      <c r="B148" s="22"/>
      <c r="C148" s="16" t="s">
        <v>72</v>
      </c>
      <c r="T148" s="22"/>
    </row>
    <row r="149" spans="2:22" x14ac:dyDescent="0.25">
      <c r="B149" s="22"/>
      <c r="T149" s="22"/>
      <c r="V149" s="34">
        <f>SUM(V150:V161)</f>
        <v>0</v>
      </c>
    </row>
    <row r="150" spans="2:22" ht="14.45" customHeight="1" x14ac:dyDescent="0.25">
      <c r="B150" s="22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22"/>
      <c r="V150" s="2">
        <f t="shared" ref="V150:V161" si="79">LEN(C150)</f>
        <v>0</v>
      </c>
    </row>
    <row r="151" spans="2:22" ht="14.45" customHeight="1" x14ac:dyDescent="0.25">
      <c r="B151" s="22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22"/>
      <c r="V151" s="2">
        <f>LEN(C151)</f>
        <v>0</v>
      </c>
    </row>
    <row r="152" spans="2:22" ht="14.45" customHeight="1" x14ac:dyDescent="0.25">
      <c r="B152" s="22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22"/>
      <c r="V152" s="2">
        <f>LEN(C152)</f>
        <v>0</v>
      </c>
    </row>
    <row r="153" spans="2:22" ht="14.45" customHeight="1" x14ac:dyDescent="0.25">
      <c r="B153" s="22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22"/>
      <c r="V153" s="2">
        <f>LEN(C153)</f>
        <v>0</v>
      </c>
    </row>
    <row r="154" spans="2:22" ht="14.45" customHeight="1" x14ac:dyDescent="0.25">
      <c r="B154" s="22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22"/>
      <c r="V154" s="2">
        <f>LEN(C154)</f>
        <v>0</v>
      </c>
    </row>
    <row r="155" spans="2:22" ht="14.45" customHeight="1" x14ac:dyDescent="0.25">
      <c r="B155" s="22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22"/>
      <c r="V155" s="2">
        <f>LEN(C155)</f>
        <v>0</v>
      </c>
    </row>
    <row r="156" spans="2:22" x14ac:dyDescent="0.25">
      <c r="B156" s="22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22"/>
      <c r="V156" s="2">
        <f t="shared" si="79"/>
        <v>0</v>
      </c>
    </row>
    <row r="157" spans="2:22" x14ac:dyDescent="0.25">
      <c r="B157" s="22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22"/>
      <c r="V157" s="2">
        <f t="shared" si="79"/>
        <v>0</v>
      </c>
    </row>
    <row r="158" spans="2:22" x14ac:dyDescent="0.25">
      <c r="B158" s="22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22"/>
      <c r="V158" s="2">
        <f t="shared" si="79"/>
        <v>0</v>
      </c>
    </row>
    <row r="159" spans="2:22" x14ac:dyDescent="0.25">
      <c r="B159" s="22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22"/>
      <c r="V159" s="2">
        <f t="shared" si="79"/>
        <v>0</v>
      </c>
    </row>
    <row r="160" spans="2:22" x14ac:dyDescent="0.25">
      <c r="B160" s="22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22"/>
      <c r="V160" s="2">
        <f t="shared" si="79"/>
        <v>0</v>
      </c>
    </row>
    <row r="161" spans="2:22" x14ac:dyDescent="0.25">
      <c r="B161" s="22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22"/>
      <c r="V161" s="2">
        <f t="shared" si="79"/>
        <v>0</v>
      </c>
    </row>
    <row r="162" spans="2:22" x14ac:dyDescent="0.25">
      <c r="B162" s="22"/>
      <c r="T162" s="22"/>
      <c r="U162"/>
    </row>
    <row r="163" spans="2:22" x14ac:dyDescent="0.25">
      <c r="B163" s="22"/>
      <c r="C163" s="62" t="s">
        <v>73</v>
      </c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22"/>
      <c r="U163"/>
    </row>
    <row r="164" spans="2:22" x14ac:dyDescent="0.25">
      <c r="B164" s="2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22"/>
    </row>
    <row r="165" spans="2:22" x14ac:dyDescent="0.25">
      <c r="B165" s="22"/>
      <c r="T165" s="22"/>
    </row>
    <row r="166" spans="2:22" x14ac:dyDescent="0.25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</row>
  </sheetData>
  <sheetProtection algorithmName="SHA-512" hashValue="lhzHpOtD3T2XhNjfsUwgFvhiUMHsP02KSQ9xnVLKybfPFYvF0x0CTX4ih/hyn4QivdgOfJQmSSiGM3hD2iYcjQ==" saltValue="7VdB9zsCnXBiB5fR8q8S0w==" spinCount="100000" sheet="1" objects="1" scenarios="1" selectLockedCells="1"/>
  <mergeCells count="234">
    <mergeCell ref="I122:K122"/>
    <mergeCell ref="I123:K123"/>
    <mergeCell ref="I134:K134"/>
    <mergeCell ref="I135:K135"/>
    <mergeCell ref="I136:K136"/>
    <mergeCell ref="I137:K137"/>
    <mergeCell ref="M121:N121"/>
    <mergeCell ref="M122:N122"/>
    <mergeCell ref="M123:N123"/>
    <mergeCell ref="M134:N134"/>
    <mergeCell ref="M135:N135"/>
    <mergeCell ref="M136:N136"/>
    <mergeCell ref="M137:N137"/>
    <mergeCell ref="I124:K124"/>
    <mergeCell ref="I125:K125"/>
    <mergeCell ref="I126:K126"/>
    <mergeCell ref="I127:K127"/>
    <mergeCell ref="I128:K128"/>
    <mergeCell ref="I129:K129"/>
    <mergeCell ref="I130:K130"/>
    <mergeCell ref="I131:K131"/>
    <mergeCell ref="I132:K132"/>
    <mergeCell ref="I133:K133"/>
    <mergeCell ref="M124:N124"/>
    <mergeCell ref="M139:N139"/>
    <mergeCell ref="M146:N146"/>
    <mergeCell ref="I141:K141"/>
    <mergeCell ref="I142:K142"/>
    <mergeCell ref="I143:K143"/>
    <mergeCell ref="I144:K144"/>
    <mergeCell ref="I145:K145"/>
    <mergeCell ref="I146:K146"/>
    <mergeCell ref="I138:K138"/>
    <mergeCell ref="I139:K139"/>
    <mergeCell ref="I140:K140"/>
    <mergeCell ref="M140:N140"/>
    <mergeCell ref="C158:S159"/>
    <mergeCell ref="C160:S161"/>
    <mergeCell ref="H29:J29"/>
    <mergeCell ref="D40:I40"/>
    <mergeCell ref="J40:R40"/>
    <mergeCell ref="C68:D68"/>
    <mergeCell ref="F59:K59"/>
    <mergeCell ref="F60:K60"/>
    <mergeCell ref="F61:K61"/>
    <mergeCell ref="F62:K62"/>
    <mergeCell ref="F63:K63"/>
    <mergeCell ref="C62:D62"/>
    <mergeCell ref="M67:S67"/>
    <mergeCell ref="M68:S68"/>
    <mergeCell ref="M66:S66"/>
    <mergeCell ref="C104:D104"/>
    <mergeCell ref="C105:D105"/>
    <mergeCell ref="C106:D106"/>
    <mergeCell ref="C108:D108"/>
    <mergeCell ref="C143:D143"/>
    <mergeCell ref="C144:D144"/>
    <mergeCell ref="C145:D145"/>
    <mergeCell ref="C146:D146"/>
    <mergeCell ref="M138:N138"/>
    <mergeCell ref="C150:S151"/>
    <mergeCell ref="C152:S153"/>
    <mergeCell ref="C154:S155"/>
    <mergeCell ref="C156:S157"/>
    <mergeCell ref="F122:G122"/>
    <mergeCell ref="F123:G123"/>
    <mergeCell ref="F134:G134"/>
    <mergeCell ref="F135:G135"/>
    <mergeCell ref="F136:G136"/>
    <mergeCell ref="F137:G137"/>
    <mergeCell ref="F138:G138"/>
    <mergeCell ref="F139:G139"/>
    <mergeCell ref="F140:G140"/>
    <mergeCell ref="F141:G141"/>
    <mergeCell ref="F142:G142"/>
    <mergeCell ref="F143:G143"/>
    <mergeCell ref="F144:G144"/>
    <mergeCell ref="F145:G145"/>
    <mergeCell ref="F146:G146"/>
    <mergeCell ref="M141:N141"/>
    <mergeCell ref="M142:N142"/>
    <mergeCell ref="M143:N143"/>
    <mergeCell ref="M144:N144"/>
    <mergeCell ref="M145:N145"/>
    <mergeCell ref="C163:S164"/>
    <mergeCell ref="B21:B68"/>
    <mergeCell ref="B71:B112"/>
    <mergeCell ref="C66:D66"/>
    <mergeCell ref="C67:D67"/>
    <mergeCell ref="C64:D64"/>
    <mergeCell ref="C65:D65"/>
    <mergeCell ref="N107:S107"/>
    <mergeCell ref="N108:S108"/>
    <mergeCell ref="N109:S109"/>
    <mergeCell ref="N110:S110"/>
    <mergeCell ref="N111:S111"/>
    <mergeCell ref="N112:S112"/>
    <mergeCell ref="H27:J27"/>
    <mergeCell ref="F64:K64"/>
    <mergeCell ref="F65:K65"/>
    <mergeCell ref="M59:S59"/>
    <mergeCell ref="M60:S60"/>
    <mergeCell ref="C55:S56"/>
    <mergeCell ref="P142:S142"/>
    <mergeCell ref="P143:S143"/>
    <mergeCell ref="P144:S144"/>
    <mergeCell ref="P145:S145"/>
    <mergeCell ref="P146:S146"/>
    <mergeCell ref="N106:S106"/>
    <mergeCell ref="H75:J75"/>
    <mergeCell ref="C138:D138"/>
    <mergeCell ref="C139:D139"/>
    <mergeCell ref="C140:D140"/>
    <mergeCell ref="C141:D141"/>
    <mergeCell ref="C142:D142"/>
    <mergeCell ref="F121:G121"/>
    <mergeCell ref="D11:R11"/>
    <mergeCell ref="D12:R12"/>
    <mergeCell ref="C103:D103"/>
    <mergeCell ref="F103:L103"/>
    <mergeCell ref="F66:K66"/>
    <mergeCell ref="N103:S103"/>
    <mergeCell ref="N104:S104"/>
    <mergeCell ref="N105:S105"/>
    <mergeCell ref="H77:J77"/>
    <mergeCell ref="H79:J79"/>
    <mergeCell ref="D90:I90"/>
    <mergeCell ref="J90:R90"/>
    <mergeCell ref="C21:H21"/>
    <mergeCell ref="P122:S122"/>
    <mergeCell ref="M61:S61"/>
    <mergeCell ref="M62:S62"/>
    <mergeCell ref="C59:D59"/>
    <mergeCell ref="C60:D60"/>
    <mergeCell ref="F67:K67"/>
    <mergeCell ref="F68:K68"/>
    <mergeCell ref="H25:J25"/>
    <mergeCell ref="D9:R9"/>
    <mergeCell ref="D10:R10"/>
    <mergeCell ref="D8:R8"/>
    <mergeCell ref="C61:D61"/>
    <mergeCell ref="M63:S63"/>
    <mergeCell ref="M64:S64"/>
    <mergeCell ref="M65:S65"/>
    <mergeCell ref="P135:S135"/>
    <mergeCell ref="P136:S136"/>
    <mergeCell ref="P137:S137"/>
    <mergeCell ref="P138:S138"/>
    <mergeCell ref="P139:S139"/>
    <mergeCell ref="P140:S140"/>
    <mergeCell ref="P141:S141"/>
    <mergeCell ref="C2:S2"/>
    <mergeCell ref="C3:S3"/>
    <mergeCell ref="C5:S5"/>
    <mergeCell ref="C14:S14"/>
    <mergeCell ref="C63:D63"/>
    <mergeCell ref="C110:D110"/>
    <mergeCell ref="C111:D111"/>
    <mergeCell ref="C112:D112"/>
    <mergeCell ref="F107:L107"/>
    <mergeCell ref="F109:L109"/>
    <mergeCell ref="F110:L110"/>
    <mergeCell ref="F111:L111"/>
    <mergeCell ref="F112:L112"/>
    <mergeCell ref="C107:D107"/>
    <mergeCell ref="C109:D109"/>
    <mergeCell ref="F105:L105"/>
    <mergeCell ref="C71:H71"/>
    <mergeCell ref="F147:G147"/>
    <mergeCell ref="I147:K147"/>
    <mergeCell ref="M147:N147"/>
    <mergeCell ref="P147:S147"/>
    <mergeCell ref="C69:D69"/>
    <mergeCell ref="C70:D70"/>
    <mergeCell ref="C113:D113"/>
    <mergeCell ref="F69:K69"/>
    <mergeCell ref="F70:K70"/>
    <mergeCell ref="F113:K113"/>
    <mergeCell ref="M69:S69"/>
    <mergeCell ref="M70:S70"/>
    <mergeCell ref="M113:S113"/>
    <mergeCell ref="F104:L104"/>
    <mergeCell ref="F106:L106"/>
    <mergeCell ref="F108:L108"/>
    <mergeCell ref="C122:D122"/>
    <mergeCell ref="C123:D123"/>
    <mergeCell ref="C134:D134"/>
    <mergeCell ref="C135:D135"/>
    <mergeCell ref="C136:D136"/>
    <mergeCell ref="C137:D137"/>
    <mergeCell ref="P123:S123"/>
    <mergeCell ref="P134:S13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47:D147"/>
    <mergeCell ref="F125:G125"/>
    <mergeCell ref="F126:G126"/>
    <mergeCell ref="F127:G127"/>
    <mergeCell ref="F128:G128"/>
    <mergeCell ref="F129:G129"/>
    <mergeCell ref="F130:G130"/>
    <mergeCell ref="F131:G131"/>
    <mergeCell ref="F132:G132"/>
    <mergeCell ref="F133:G133"/>
    <mergeCell ref="C124:D124"/>
    <mergeCell ref="P133:S133"/>
    <mergeCell ref="C115:S119"/>
    <mergeCell ref="N15:S15"/>
    <mergeCell ref="P124:S124"/>
    <mergeCell ref="P125:S125"/>
    <mergeCell ref="P126:S126"/>
    <mergeCell ref="P127:S127"/>
    <mergeCell ref="P128:S128"/>
    <mergeCell ref="P129:S129"/>
    <mergeCell ref="P130:S130"/>
    <mergeCell ref="P131:S131"/>
    <mergeCell ref="P132:S132"/>
    <mergeCell ref="M125:N125"/>
    <mergeCell ref="M126:N126"/>
    <mergeCell ref="M127:N127"/>
    <mergeCell ref="M128:N128"/>
    <mergeCell ref="M129:N129"/>
    <mergeCell ref="M130:N130"/>
    <mergeCell ref="M131:N131"/>
    <mergeCell ref="M132:N132"/>
    <mergeCell ref="M133:N133"/>
    <mergeCell ref="C133:D133"/>
    <mergeCell ref="F124:G124"/>
  </mergeCells>
  <conditionalFormatting sqref="A2:A5">
    <cfRule type="expression" dxfId="25" priority="21">
      <formula>$A$1&lt;&gt;""</formula>
    </cfRule>
  </conditionalFormatting>
  <conditionalFormatting sqref="A43:A48">
    <cfRule type="expression" dxfId="24" priority="10">
      <formula>NOT(ISBLANK($A$1))</formula>
    </cfRule>
  </conditionalFormatting>
  <conditionalFormatting sqref="A93:A98">
    <cfRule type="expression" dxfId="23" priority="9">
      <formula>NOT(ISBLANK($A$1))</formula>
    </cfRule>
  </conditionalFormatting>
  <conditionalFormatting sqref="C16:C18">
    <cfRule type="expression" dxfId="22" priority="33">
      <formula>C16="w"</formula>
    </cfRule>
    <cfRule type="expression" dxfId="21" priority="34">
      <formula>C16="x"</formula>
    </cfRule>
  </conditionalFormatting>
  <conditionalFormatting sqref="C21 C33:C40 D43:R48 C83:C90">
    <cfRule type="expression" dxfId="20" priority="73">
      <formula>C21="w"</formula>
    </cfRule>
    <cfRule type="expression" dxfId="19" priority="74">
      <formula>C21="x"</formula>
    </cfRule>
  </conditionalFormatting>
  <conditionalFormatting sqref="C27">
    <cfRule type="expression" dxfId="18" priority="28">
      <formula>$H$25="ja"</formula>
    </cfRule>
  </conditionalFormatting>
  <conditionalFormatting sqref="C29">
    <cfRule type="expression" dxfId="17" priority="27">
      <formula>$H$25="Nein"</formula>
    </cfRule>
  </conditionalFormatting>
  <conditionalFormatting sqref="C71">
    <cfRule type="expression" dxfId="16" priority="31">
      <formula>C71="w"</formula>
    </cfRule>
    <cfRule type="expression" dxfId="15" priority="32">
      <formula>C71="x"</formula>
    </cfRule>
  </conditionalFormatting>
  <conditionalFormatting sqref="C77:J77">
    <cfRule type="expression" dxfId="14" priority="36">
      <formula>H75="JA"</formula>
    </cfRule>
  </conditionalFormatting>
  <conditionalFormatting sqref="C79:J79">
    <cfRule type="expression" dxfId="13" priority="35">
      <formula>H75="NEIN"</formula>
    </cfRule>
  </conditionalFormatting>
  <conditionalFormatting sqref="D43:R48">
    <cfRule type="expression" dxfId="12" priority="88">
      <formula>D34="x"</formula>
    </cfRule>
  </conditionalFormatting>
  <conditionalFormatting sqref="D93:R98">
    <cfRule type="expression" dxfId="11" priority="39">
      <formula>D93="w"</formula>
    </cfRule>
    <cfRule type="expression" dxfId="10" priority="40">
      <formula>D93="x"</formula>
    </cfRule>
    <cfRule type="expression" dxfId="9" priority="41">
      <formula>D84="x"</formula>
    </cfRule>
  </conditionalFormatting>
  <conditionalFormatting sqref="H27:J27">
    <cfRule type="expression" dxfId="8" priority="26">
      <formula>$H$25="Ja"</formula>
    </cfRule>
  </conditionalFormatting>
  <conditionalFormatting sqref="H29:J29">
    <cfRule type="expression" dxfId="7" priority="25">
      <formula>$H$25="Nein"</formula>
    </cfRule>
  </conditionalFormatting>
  <conditionalFormatting sqref="H77:J77">
    <cfRule type="expression" dxfId="6" priority="30">
      <formula>$H$75 = "JA"</formula>
    </cfRule>
  </conditionalFormatting>
  <conditionalFormatting sqref="H79:J79">
    <cfRule type="expression" dxfId="5" priority="29">
      <formula>$H$75="Nein"</formula>
    </cfRule>
  </conditionalFormatting>
  <conditionalFormatting sqref="K22:O33">
    <cfRule type="expression" dxfId="4" priority="15">
      <formula>$A$1&lt;&gt;""</formula>
    </cfRule>
  </conditionalFormatting>
  <conditionalFormatting sqref="L72:P83 K72:O84">
    <cfRule type="expression" dxfId="3" priority="13">
      <formula>$A$1&lt;&gt;""</formula>
    </cfRule>
  </conditionalFormatting>
  <conditionalFormatting sqref="N22">
    <cfRule type="expression" dxfId="2" priority="17">
      <formula>$A$1&lt;&gt;""</formula>
    </cfRule>
  </conditionalFormatting>
  <conditionalFormatting sqref="O122:O146">
    <cfRule type="cellIs" dxfId="1" priority="7" operator="greaterThan">
      <formula>21</formula>
    </cfRule>
  </conditionalFormatting>
  <conditionalFormatting sqref="O134">
    <cfRule type="cellIs" dxfId="0" priority="1" operator="greaterThan">
      <formula>$O$134:$O$146&gt;21</formula>
    </cfRule>
  </conditionalFormatting>
  <dataValidations count="8">
    <dataValidation type="list" allowBlank="1" showInputMessage="1" showErrorMessage="1" sqref="H27:J27 H77:J77" xr:uid="{1E264DB2-FC98-4E20-A0B1-67BF467791ED}">
      <formula1>"Auswahl,Montag,Dienstag,Mittwoch,Donnerstag,Freitag"</formula1>
    </dataValidation>
    <dataValidation type="list" allowBlank="1" showInputMessage="1" showErrorMessage="1" sqref="H25:J25 H75:J75" xr:uid="{5977FB6D-CD5C-414B-B883-733606368FEB}">
      <formula1>"Auswahl, Ja, Nein"</formula1>
    </dataValidation>
    <dataValidation type="list" allowBlank="1" showInputMessage="1" showErrorMessage="1" sqref="H79:J79" xr:uid="{8488A259-2BCE-473B-820C-F1FAAE0FE800}">
      <formula1>$N$72:$N$82</formula1>
    </dataValidation>
    <dataValidation type="date" allowBlank="1" showInputMessage="1" showErrorMessage="1" errorTitle="gültiges Datum" error="Bitte ein gültiges Datum eingeben!_x000a_Beispiel:_x000a_22.03.2020 (TT.MM.JJJJ)" sqref="C122:C146" xr:uid="{0DDBD323-0682-49E4-9282-7C69AF669F46}">
      <formula1>1</formula1>
      <formula2>55153</formula2>
    </dataValidation>
    <dataValidation type="date" allowBlank="1" showInputMessage="1" showErrorMessage="1" errorTitle="gültiges Datum" error="Bitte ein gültiges Datum eingeben!_x000a_Beispiel:_x000a_22.03.2020 (TT.MM.JJJJ)" sqref="I122:I146" xr:uid="{1DFFCE18-9976-4528-9780-4F52CD6DDA97}">
      <formula1>C122</formula1>
      <formula2>55153</formula2>
    </dataValidation>
    <dataValidation type="time" allowBlank="1" showInputMessage="1" showErrorMessage="1" errorTitle="gültige Uhrzeit" error="Bitte ein gültige Uhrzeit eingeben!_x000a_Beispiel:_x000a_08:00 (HH:MM)" sqref="F122:F146 M122:M146" xr:uid="{50F287EA-5C33-4C8B-AC88-902C4F987DEA}">
      <formula1>0</formula1>
      <formula2>0.999305555555556</formula2>
    </dataValidation>
    <dataValidation type="list" allowBlank="1" showInputMessage="1" showErrorMessage="1" sqref="H29:J29" xr:uid="{D7C647EB-BA05-46C6-A8AF-144F24A11132}">
      <formula1>$N$22:$N$32</formula1>
    </dataValidation>
    <dataValidation type="custom" allowBlank="1" showInputMessage="1" showErrorMessage="1" errorTitle="Falscher Eintrag" error="x eintragen oder Zelle leer lassen" sqref="D43:R48 D93:R98" xr:uid="{9AFFD0C2-B685-4E90-8054-D030D8043826}">
      <formula1>D43="x"</formula1>
    </dataValidation>
  </dataValidations>
  <hyperlinks>
    <hyperlink ref="D6" location="Datenerhebung!C153" display="Datenerhebung!C153" xr:uid="{942F3C11-BE49-4874-842F-B61D4AE514A3}"/>
  </hyperlink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Zeiterhebung</vt:lpstr>
      <vt:lpstr>Abw</vt:lpstr>
      <vt:lpstr>MA</vt:lpstr>
      <vt:lpstr>SM</vt:lpstr>
      <vt:lpstr>SoSe01</vt:lpstr>
      <vt:lpstr>SoSe02</vt:lpstr>
      <vt:lpstr>Stamm</vt:lpstr>
      <vt:lpstr>WiSe01</vt:lpstr>
      <vt:lpstr>WiSe02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Windows-Benutzer</dc:creator>
  <cp:keywords/>
  <dc:description/>
  <cp:lastModifiedBy>Vormayr Alexander</cp:lastModifiedBy>
  <cp:revision/>
  <dcterms:created xsi:type="dcterms:W3CDTF">2019-04-27T12:56:20Z</dcterms:created>
  <dcterms:modified xsi:type="dcterms:W3CDTF">2026-02-12T10:16:17Z</dcterms:modified>
  <cp:category/>
  <cp:contentStatus/>
</cp:coreProperties>
</file>